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清单" sheetId="1" r:id="rId1"/>
  </sheets>
  <definedNames>
    <definedName name="_xlnm.Print_Area" localSheetId="0">清单!$A$1:$J$51</definedName>
  </definedNames>
  <calcPr calcId="144525"/>
</workbook>
</file>

<file path=xl/sharedStrings.xml><?xml version="1.0" encoding="utf-8"?>
<sst xmlns="http://schemas.openxmlformats.org/spreadsheetml/2006/main" count="184" uniqueCount="77">
  <si>
    <t>杭州湾1#-a地块智能化综合布线报价表</t>
  </si>
  <si>
    <t>序号</t>
  </si>
  <si>
    <t>设备名称</t>
  </si>
  <si>
    <t>技术参数要求</t>
  </si>
  <si>
    <t>规格型号</t>
  </si>
  <si>
    <t>品牌</t>
  </si>
  <si>
    <t>单位</t>
  </si>
  <si>
    <t>数量</t>
  </si>
  <si>
    <t>单价</t>
  </si>
  <si>
    <t>金额</t>
  </si>
  <si>
    <t>备注</t>
  </si>
  <si>
    <t>UPS输入输出电缆②</t>
  </si>
  <si>
    <t>YJV3*2.5</t>
  </si>
  <si>
    <t>普天</t>
  </si>
  <si>
    <t>米</t>
  </si>
  <si>
    <t>UPS系统220V室外电源线</t>
  </si>
  <si>
    <t>YJV3*4</t>
  </si>
  <si>
    <t>HDMI线缆⑤</t>
  </si>
  <si>
    <t>HDMI线缆，15米</t>
  </si>
  <si>
    <t>条</t>
  </si>
  <si>
    <t>UPS主机电池柜连接线</t>
  </si>
  <si>
    <t>BVR25</t>
  </si>
  <si>
    <t>UPS输出线缆③</t>
  </si>
  <si>
    <t>ZR-BV1.5</t>
  </si>
  <si>
    <t>音频线②</t>
  </si>
  <si>
    <t>FS-RVS2*2.5</t>
  </si>
  <si>
    <t>有线电视射频线缆</t>
  </si>
  <si>
    <t>SYWV75-5</t>
  </si>
  <si>
    <t>室内4芯单模光纤</t>
  </si>
  <si>
    <t>室内2芯单模光纤</t>
  </si>
  <si>
    <t>专用馈线</t>
  </si>
  <si>
    <t>室外4芯单模光纤</t>
  </si>
  <si>
    <t>信号线</t>
  </si>
  <si>
    <t>CAT5E</t>
  </si>
  <si>
    <t>电源线</t>
  </si>
  <si>
    <t>RVV 4*0.5</t>
  </si>
  <si>
    <t>RVV 2*0.5</t>
  </si>
  <si>
    <t>UTP6</t>
  </si>
  <si>
    <t>管内穿线</t>
  </si>
  <si>
    <t>m</t>
  </si>
  <si>
    <t>视频信号线（超五类网线）</t>
  </si>
  <si>
    <t>UTP5e</t>
  </si>
  <si>
    <t>室外视频信号线（防水超五类网线）</t>
  </si>
  <si>
    <t>摄像机电源线</t>
  </si>
  <si>
    <t>RVV2*1.0</t>
  </si>
  <si>
    <t>防水电源线</t>
  </si>
  <si>
    <t>FS-RVV2*1.0</t>
  </si>
  <si>
    <t>24口光纤配线架(含LC耦合器、面板)</t>
  </si>
  <si>
    <t>套</t>
  </si>
  <si>
    <t>1U理线架</t>
  </si>
  <si>
    <t>个</t>
  </si>
  <si>
    <t>BV2.5</t>
  </si>
  <si>
    <t>BVR2.5</t>
  </si>
  <si>
    <t>RVV2*0.5</t>
  </si>
  <si>
    <t>RVV6*0.5</t>
  </si>
  <si>
    <t>RVV4*1</t>
  </si>
  <si>
    <t>紧急按钮线</t>
  </si>
  <si>
    <t>探测器信号线</t>
  </si>
  <si>
    <t>RVV4*0.5</t>
  </si>
  <si>
    <t>防水220V电源线</t>
  </si>
  <si>
    <t>RVV3*1.0</t>
  </si>
  <si>
    <t>通讯线缆</t>
  </si>
  <si>
    <t>FS-RVVP6*0.5</t>
  </si>
  <si>
    <t>地感线圈线</t>
  </si>
  <si>
    <t>BVR*1.5</t>
  </si>
  <si>
    <t>天诚、普天</t>
  </si>
  <si>
    <t>联网信号线</t>
  </si>
  <si>
    <t>FS-RVVS2x1.5</t>
  </si>
  <si>
    <t>报警电源线</t>
  </si>
  <si>
    <t>FS-RVV4*1.0</t>
  </si>
  <si>
    <t>五方通话信号线⑥</t>
  </si>
  <si>
    <t>RVSP4x1.0</t>
  </si>
  <si>
    <t>合计：</t>
  </si>
  <si>
    <r>
      <rPr>
        <sz val="11"/>
        <rFont val="宋体"/>
        <charset val="134"/>
      </rPr>
      <t>报价须知：
1、以上清单报价包含：税金、包装费、运输费、搬运费、运输保险费、资料费、安装辅材、操作维护人员培训费、安装调试费、配合费、验收及其他一切可能发生的费用。
2、报价单位在进行报价时应提供代理证明、厂家检测报告、等资料并盖上相关单位公章。
3、根据现有的图纸、图纸会审记录，技术概要要求的功能范围，保证整个系统功能、性能的前提下，进行报价。（此报价为图纸包干价，清单经确认盖章后生效，如有设备遗漏，供方应无条件提供所需设备满足系统调试，确保验收通过。
4、联系单增加部分另计，后期现场如有点位增减则按实结算。
5、设备保修期：从建设方、专业验收单位及物业公司验收合格日起贰年。
6、付款方式：货到工地并提供全额发票后一个月内付清。（5万以上6个月承兑）
7、报价时必须按确认后的清单填报单价、合价及总计。
8、备货时间：</t>
    </r>
    <r>
      <rPr>
        <u/>
        <sz val="11"/>
        <rFont val="宋体"/>
        <charset val="134"/>
      </rPr>
      <t xml:space="preserve">                </t>
    </r>
    <r>
      <rPr>
        <sz val="11"/>
        <rFont val="宋体"/>
        <charset val="134"/>
      </rPr>
      <t>（请填写）
9、报价有效期：报价之日起至采购合同生效日止。
10、技术沟通联系项目负责人：张敏敏</t>
    </r>
  </si>
  <si>
    <t>报价单位（盖章）：</t>
  </si>
  <si>
    <t>报价联系人：</t>
  </si>
  <si>
    <t>报价日期：</t>
  </si>
</sst>
</file>

<file path=xl/styles.xml><?xml version="1.0" encoding="utf-8"?>
<styleSheet xmlns="http://schemas.openxmlformats.org/spreadsheetml/2006/main">
  <numFmts count="9">
    <numFmt numFmtId="176" formatCode="_ * #,##0.00_ ;_ * \-#,##0.00_ ;_ * \-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  <numFmt numFmtId="178" formatCode="_ [$€-2]* #,##0.00_ ;_ [$€-2]* \-#,##0.00_ ;_ [$€-2]* \-??_ "/>
    <numFmt numFmtId="44" formatCode="_ &quot;￥&quot;* #,##0.00_ ;_ &quot;￥&quot;* \-#,##0.00_ ;_ &quot;￥&quot;* &quot;-&quot;??_ ;_ @_ "/>
    <numFmt numFmtId="179" formatCode="#,##0.00_);[Red]\(#,##0.00\)"/>
    <numFmt numFmtId="180" formatCode="yy&quot;年&quot;m&quot;月&quot;d&quot;日&quot;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name val="돋움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Geneva"/>
      <charset val="0"/>
    </font>
    <font>
      <sz val="12"/>
      <name val="Times New Roman"/>
      <charset val="0"/>
    </font>
    <font>
      <sz val="11"/>
      <color indexed="8"/>
      <name val="宋体"/>
      <charset val="134"/>
    </font>
    <font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178" fontId="14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0" fillId="8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178" fontId="1" fillId="0" borderId="0"/>
    <xf numFmtId="0" fontId="1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/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178" fontId="1" fillId="0" borderId="0"/>
    <xf numFmtId="0" fontId="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178" fontId="1" fillId="0" borderId="0" applyProtection="0"/>
    <xf numFmtId="0" fontId="15" fillId="2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12" fillId="0" borderId="0"/>
    <xf numFmtId="0" fontId="24" fillId="24" borderId="8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6" fontId="1" fillId="0" borderId="0" applyFill="0" applyBorder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0"/>
    <xf numFmtId="0" fontId="13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8" fontId="1" fillId="0" borderId="0"/>
    <xf numFmtId="0" fontId="10" fillId="6" borderId="0" applyNumberFormat="0" applyBorder="0" applyAlignment="0" applyProtection="0">
      <alignment vertical="center"/>
    </xf>
    <xf numFmtId="176" fontId="1" fillId="0" borderId="0" applyFill="0" applyBorder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8" fontId="1" fillId="0" borderId="0"/>
    <xf numFmtId="178" fontId="1" fillId="0" borderId="0"/>
    <xf numFmtId="0" fontId="15" fillId="17" borderId="0" applyNumberFormat="0" applyBorder="0" applyAlignment="0" applyProtection="0">
      <alignment vertical="center"/>
    </xf>
    <xf numFmtId="0" fontId="12" fillId="0" borderId="0"/>
    <xf numFmtId="178" fontId="1" fillId="0" borderId="0"/>
    <xf numFmtId="0" fontId="0" fillId="0" borderId="0">
      <alignment vertical="center"/>
    </xf>
    <xf numFmtId="178" fontId="26" fillId="0" borderId="0"/>
    <xf numFmtId="0" fontId="26" fillId="0" borderId="0"/>
    <xf numFmtId="178" fontId="1" fillId="0" borderId="0"/>
    <xf numFmtId="178" fontId="14" fillId="0" borderId="0"/>
    <xf numFmtId="178" fontId="26" fillId="0" borderId="0"/>
    <xf numFmtId="178" fontId="26" fillId="0" borderId="0"/>
    <xf numFmtId="176" fontId="1" fillId="0" borderId="0" applyFill="0" applyBorder="0" applyProtection="0">
      <alignment vertical="center"/>
    </xf>
    <xf numFmtId="178" fontId="1" fillId="0" borderId="0"/>
    <xf numFmtId="178" fontId="27" fillId="0" borderId="0"/>
    <xf numFmtId="178" fontId="28" fillId="0" borderId="0"/>
    <xf numFmtId="178" fontId="29" fillId="0" borderId="0"/>
    <xf numFmtId="178" fontId="29" fillId="0" borderId="0">
      <alignment vertical="center"/>
    </xf>
    <xf numFmtId="178" fontId="1" fillId="0" borderId="0"/>
    <xf numFmtId="178" fontId="1" fillId="0" borderId="0">
      <alignment vertical="center"/>
    </xf>
    <xf numFmtId="178" fontId="1" fillId="0" borderId="0"/>
    <xf numFmtId="0" fontId="28" fillId="0" borderId="0">
      <alignment vertical="center"/>
    </xf>
    <xf numFmtId="178" fontId="28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2" applyNumberFormat="1" applyFont="1" applyFill="1" applyBorder="1" applyAlignment="1">
      <alignment horizontal="center" vertical="center"/>
    </xf>
    <xf numFmtId="178" fontId="2" fillId="0" borderId="1" xfId="26" applyFont="1" applyFill="1" applyBorder="1" applyAlignment="1" applyProtection="1">
      <alignment horizontal="center" vertical="center"/>
    </xf>
    <xf numFmtId="0" fontId="2" fillId="0" borderId="1" xfId="60" applyNumberFormat="1" applyFont="1" applyFill="1" applyBorder="1" applyAlignment="1">
      <alignment horizontal="center" vertical="center" wrapText="1"/>
    </xf>
    <xf numFmtId="178" fontId="2" fillId="0" borderId="1" xfId="23" applyFont="1" applyFill="1" applyBorder="1" applyAlignment="1">
      <alignment horizontal="center" vertical="center"/>
    </xf>
    <xf numFmtId="177" fontId="2" fillId="0" borderId="1" xfId="23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66" applyFont="1" applyFill="1" applyBorder="1" applyAlignment="1">
      <alignment horizontal="center" vertical="center"/>
    </xf>
    <xf numFmtId="179" fontId="2" fillId="0" borderId="1" xfId="60" applyNumberFormat="1" applyFont="1" applyFill="1" applyBorder="1" applyAlignment="1">
      <alignment horizontal="center" vertical="center"/>
    </xf>
    <xf numFmtId="177" fontId="2" fillId="0" borderId="1" xfId="60" applyNumberFormat="1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 applyProtection="1">
      <alignment horizontal="center" vertical="center"/>
      <protection locked="0"/>
    </xf>
    <xf numFmtId="177" fontId="2" fillId="0" borderId="1" xfId="59" applyNumberFormat="1" applyFont="1" applyFill="1" applyBorder="1" applyAlignment="1">
      <alignment horizontal="center" vertical="center"/>
    </xf>
    <xf numFmtId="178" fontId="2" fillId="0" borderId="1" xfId="67" applyFont="1" applyFill="1" applyBorder="1" applyAlignment="1">
      <alignment horizontal="center" vertical="center" wrapText="1"/>
    </xf>
    <xf numFmtId="0" fontId="2" fillId="0" borderId="1" xfId="59" applyNumberFormat="1" applyFont="1" applyFill="1" applyBorder="1" applyAlignment="1">
      <alignment horizontal="center" vertical="center"/>
    </xf>
    <xf numFmtId="178" fontId="2" fillId="0" borderId="1" xfId="59" applyFont="1" applyFill="1" applyBorder="1" applyAlignment="1">
      <alignment horizontal="center" vertical="center" wrapText="1"/>
    </xf>
    <xf numFmtId="178" fontId="2" fillId="0" borderId="1" xfId="76" applyFont="1" applyFill="1" applyBorder="1" applyAlignment="1">
      <alignment horizontal="center" vertical="center"/>
    </xf>
    <xf numFmtId="178" fontId="2" fillId="0" borderId="1" xfId="59" applyFont="1" applyFill="1" applyBorder="1" applyAlignment="1">
      <alignment horizontal="center" vertical="top"/>
    </xf>
    <xf numFmtId="178" fontId="2" fillId="0" borderId="1" xfId="59" applyFont="1" applyFill="1" applyBorder="1" applyAlignment="1">
      <alignment horizontal="center" vertical="center"/>
    </xf>
    <xf numFmtId="177" fontId="2" fillId="0" borderId="1" xfId="76" applyNumberFormat="1" applyFont="1" applyFill="1" applyBorder="1" applyAlignment="1">
      <alignment horizontal="center" vertical="center"/>
    </xf>
    <xf numFmtId="178" fontId="2" fillId="0" borderId="1" xfId="77" applyFont="1" applyFill="1" applyBorder="1" applyAlignment="1">
      <alignment horizontal="center" vertical="center"/>
    </xf>
    <xf numFmtId="179" fontId="2" fillId="0" borderId="1" xfId="59" applyNumberFormat="1" applyFont="1" applyFill="1" applyBorder="1" applyAlignment="1">
      <alignment horizontal="center" vertical="center"/>
    </xf>
    <xf numFmtId="178" fontId="2" fillId="0" borderId="1" xfId="63" applyNumberFormat="1" applyFont="1" applyFill="1" applyBorder="1" applyAlignment="1" applyProtection="1">
      <alignment horizontal="center" vertical="center" readingOrder="1"/>
    </xf>
    <xf numFmtId="178" fontId="2" fillId="0" borderId="1" xfId="63" applyNumberFormat="1" applyFont="1" applyFill="1" applyBorder="1" applyAlignment="1" applyProtection="1">
      <alignment horizontal="center" vertical="center"/>
    </xf>
    <xf numFmtId="177" fontId="2" fillId="0" borderId="1" xfId="63" applyNumberFormat="1" applyFont="1" applyFill="1" applyBorder="1" applyAlignment="1" applyProtection="1">
      <alignment horizontal="center" vertical="center" readingOrder="1"/>
    </xf>
    <xf numFmtId="0" fontId="2" fillId="0" borderId="1" xfId="6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72" applyFont="1" applyFill="1" applyBorder="1" applyAlignment="1">
      <alignment horizontal="center" vertical="center"/>
    </xf>
    <xf numFmtId="178" fontId="2" fillId="0" borderId="1" xfId="78" applyFont="1" applyFill="1" applyBorder="1" applyAlignment="1">
      <alignment horizontal="center" vertical="center"/>
    </xf>
    <xf numFmtId="178" fontId="2" fillId="0" borderId="1" xfId="79" applyFont="1" applyFill="1" applyBorder="1" applyAlignment="1">
      <alignment horizontal="center" vertical="center" wrapText="1"/>
    </xf>
    <xf numFmtId="178" fontId="2" fillId="0" borderId="1" xfId="16" applyFont="1" applyFill="1" applyBorder="1" applyAlignment="1">
      <alignment horizontal="center" vertical="center" wrapText="1"/>
    </xf>
    <xf numFmtId="177" fontId="2" fillId="0" borderId="1" xfId="7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35" applyNumberFormat="1" applyFont="1" applyFill="1" applyBorder="1" applyAlignment="1" applyProtection="1">
      <alignment horizontal="center" vertical="center"/>
    </xf>
    <xf numFmtId="177" fontId="2" fillId="0" borderId="1" xfId="44" applyNumberFormat="1" applyFont="1" applyFill="1" applyBorder="1" applyAlignment="1" applyProtection="1">
      <alignment horizontal="center" vertical="center"/>
    </xf>
    <xf numFmtId="178" fontId="2" fillId="0" borderId="1" xfId="74" applyFont="1" applyFill="1" applyBorder="1" applyAlignment="1">
      <alignment horizontal="center" vertical="center"/>
    </xf>
    <xf numFmtId="177" fontId="2" fillId="0" borderId="1" xfId="81" applyNumberFormat="1" applyFont="1" applyFill="1" applyBorder="1" applyAlignment="1">
      <alignment horizontal="center" vertical="center"/>
    </xf>
    <xf numFmtId="178" fontId="2" fillId="0" borderId="1" xfId="75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178" fontId="2" fillId="0" borderId="1" xfId="69" applyFont="1" applyFill="1" applyBorder="1" applyAlignment="1">
      <alignment horizontal="center" vertical="center"/>
    </xf>
    <xf numFmtId="177" fontId="2" fillId="0" borderId="1" xfId="70" applyNumberFormat="1" applyFont="1" applyFill="1" applyBorder="1" applyAlignment="1">
      <alignment horizontal="center" vertical="center"/>
    </xf>
    <xf numFmtId="0" fontId="2" fillId="0" borderId="1" xfId="7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77" fontId="2" fillId="0" borderId="1" xfId="65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</cellXfs>
  <cellStyles count="82">
    <cellStyle name="常规" xfId="0" builtinId="0"/>
    <cellStyle name="样式 2" xfId="1"/>
    <cellStyle name="货币[0]" xfId="2" builtinId="7"/>
    <cellStyle name="货币" xfId="3" builtinId="4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_2.1报警" xfId="16"/>
    <cellStyle name="60% - 强调文字颜色 2" xfId="17" builtinId="36"/>
    <cellStyle name="标题 4" xfId="18" builtinId="19"/>
    <cellStyle name="警告文本" xfId="19" builtinId="11"/>
    <cellStyle name="常规 30" xfId="20"/>
    <cellStyle name="标题" xfId="21" builtinId="15"/>
    <cellStyle name="解释性文本" xfId="22" builtinId="53"/>
    <cellStyle name="常规_参考招标清单13" xfId="23"/>
    <cellStyle name="标题 1" xfId="24" builtinId="16"/>
    <cellStyle name="标题 2" xfId="25" builtinId="17"/>
    <cellStyle name="0,0_x000d__x000a_NA_x000d__x000a_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20% - 强调文字颜色 6" xfId="34" builtinId="50"/>
    <cellStyle name="千位分隔_1周界_15" xfId="35"/>
    <cellStyle name="强调文字颜色 2" xfId="36" builtinId="33"/>
    <cellStyle name="链接单元格" xfId="37" builtinId="24"/>
    <cellStyle name="汇总" xfId="38" builtinId="25"/>
    <cellStyle name="常规 27" xfId="39"/>
    <cellStyle name="好" xfId="40" builtinId="26"/>
    <cellStyle name="适中" xfId="41" builtinId="28"/>
    <cellStyle name="常规_参考招标清单13 2" xfId="42"/>
    <cellStyle name="20% - 强调文字颜色 5" xfId="43" builtinId="46"/>
    <cellStyle name="千位分隔 6 2" xfId="44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0,0&#13;&#10;NA&#13;&#10;" xfId="59"/>
    <cellStyle name="0,0&#13;&#10;NA&#13;&#10; 2" xfId="60"/>
    <cellStyle name="60% - 强调文字颜色 6" xfId="61" builtinId="52"/>
    <cellStyle name="常规 28" xfId="62"/>
    <cellStyle name="常规 10 10" xfId="63"/>
    <cellStyle name="常规 11" xfId="64"/>
    <cellStyle name="常规_投标报价书04.1.2" xfId="65"/>
    <cellStyle name="常规_Sheet1_3" xfId="66"/>
    <cellStyle name="常规_Sheet1" xfId="67"/>
    <cellStyle name="常规 2" xfId="68"/>
    <cellStyle name="_ET_STYLE_NoName_00_" xfId="69"/>
    <cellStyle name="常规_10机房工程" xfId="70"/>
    <cellStyle name="千位分隔_4报警_4" xfId="71"/>
    <cellStyle name="常规_1.1对讲_12 2" xfId="72"/>
    <cellStyle name="样式 1 2" xfId="73"/>
    <cellStyle name="常规_加州花园小区管理系统投标报价（联通）06.05.26" xfId="74"/>
    <cellStyle name="常规 12" xfId="75"/>
    <cellStyle name="常规 15 3" xfId="76"/>
    <cellStyle name="常规_04紧急对讲_1" xfId="77"/>
    <cellStyle name="常规 15 2" xfId="78"/>
    <cellStyle name="常规_2.1报警_4" xfId="79"/>
    <cellStyle name="常规_Sheet1_2" xfId="80"/>
    <cellStyle name="常规_2监控_2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19" workbookViewId="0">
      <selection activeCell="E32" sqref="E32"/>
    </sheetView>
  </sheetViews>
  <sheetFormatPr defaultColWidth="10.875" defaultRowHeight="14.25"/>
  <cols>
    <col min="1" max="1" width="4.625" style="1" customWidth="1"/>
    <col min="2" max="2" width="20.125" style="1" customWidth="1"/>
    <col min="3" max="3" width="35" style="1" customWidth="1"/>
    <col min="4" max="4" width="14.875" style="1" customWidth="1"/>
    <col min="5" max="5" width="19.25" style="1" customWidth="1"/>
    <col min="6" max="6" width="7.375" style="1" customWidth="1"/>
    <col min="7" max="7" width="8.875" style="3" customWidth="1"/>
    <col min="8" max="9" width="8.875" style="4" customWidth="1"/>
    <col min="10" max="10" width="13.375" style="1" customWidth="1"/>
    <col min="11" max="16377" width="10.875" style="1"/>
  </cols>
  <sheetData>
    <row r="1" s="1" customFormat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4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20" customHeight="1" spans="1:10">
      <c r="A3" s="6">
        <v>1</v>
      </c>
      <c r="B3" s="7" t="s">
        <v>11</v>
      </c>
      <c r="C3" s="8" t="s">
        <v>12</v>
      </c>
      <c r="D3" s="9"/>
      <c r="E3" s="9" t="s">
        <v>13</v>
      </c>
      <c r="F3" s="10" t="s">
        <v>14</v>
      </c>
      <c r="G3" s="11">
        <v>719</v>
      </c>
      <c r="H3" s="10"/>
      <c r="I3" s="51"/>
      <c r="J3" s="6"/>
    </row>
    <row r="4" s="2" customFormat="1" ht="20" customHeight="1" spans="1:10">
      <c r="A4" s="6">
        <v>2</v>
      </c>
      <c r="B4" s="6" t="s">
        <v>15</v>
      </c>
      <c r="C4" s="6" t="s">
        <v>16</v>
      </c>
      <c r="D4" s="9"/>
      <c r="E4" s="9" t="s">
        <v>13</v>
      </c>
      <c r="F4" s="10" t="s">
        <v>14</v>
      </c>
      <c r="G4" s="11">
        <v>800</v>
      </c>
      <c r="H4" s="10"/>
      <c r="I4" s="51"/>
      <c r="J4" s="6"/>
    </row>
    <row r="5" s="2" customFormat="1" ht="20" customHeight="1" spans="1:10">
      <c r="A5" s="6">
        <v>3</v>
      </c>
      <c r="B5" s="12" t="s">
        <v>17</v>
      </c>
      <c r="C5" s="13" t="s">
        <v>18</v>
      </c>
      <c r="D5" s="6"/>
      <c r="E5" s="9" t="s">
        <v>13</v>
      </c>
      <c r="F5" s="14" t="s">
        <v>19</v>
      </c>
      <c r="G5" s="15">
        <v>18</v>
      </c>
      <c r="H5" s="10"/>
      <c r="I5" s="51"/>
      <c r="J5" s="6"/>
    </row>
    <row r="6" s="2" customFormat="1" ht="20" customHeight="1" spans="1:10">
      <c r="A6" s="6">
        <v>4</v>
      </c>
      <c r="B6" s="12" t="s">
        <v>20</v>
      </c>
      <c r="C6" s="13"/>
      <c r="D6" s="6" t="s">
        <v>21</v>
      </c>
      <c r="E6" s="9" t="s">
        <v>13</v>
      </c>
      <c r="F6" s="14" t="s">
        <v>14</v>
      </c>
      <c r="G6" s="15">
        <v>50</v>
      </c>
      <c r="H6" s="10"/>
      <c r="I6" s="51"/>
      <c r="J6" s="6"/>
    </row>
    <row r="7" s="2" customFormat="1" ht="20" customHeight="1" spans="1:10">
      <c r="A7" s="6">
        <v>5</v>
      </c>
      <c r="B7" s="7" t="s">
        <v>22</v>
      </c>
      <c r="C7" s="16" t="s">
        <v>23</v>
      </c>
      <c r="D7" s="9"/>
      <c r="E7" s="9" t="s">
        <v>13</v>
      </c>
      <c r="F7" s="10" t="s">
        <v>14</v>
      </c>
      <c r="G7" s="11">
        <v>551</v>
      </c>
      <c r="H7" s="17"/>
      <c r="I7" s="51"/>
      <c r="J7" s="6"/>
    </row>
    <row r="8" s="2" customFormat="1" ht="20" customHeight="1" spans="1:10">
      <c r="A8" s="6">
        <v>6</v>
      </c>
      <c r="B8" s="18" t="s">
        <v>24</v>
      </c>
      <c r="C8" s="19" t="s">
        <v>25</v>
      </c>
      <c r="D8" s="20"/>
      <c r="E8" s="9" t="s">
        <v>13</v>
      </c>
      <c r="F8" s="14" t="s">
        <v>14</v>
      </c>
      <c r="G8" s="17">
        <v>336</v>
      </c>
      <c r="H8" s="17"/>
      <c r="I8" s="51"/>
      <c r="J8" s="6"/>
    </row>
    <row r="9" s="2" customFormat="1" ht="12" spans="1:10">
      <c r="A9" s="6">
        <v>7</v>
      </c>
      <c r="B9" s="7" t="s">
        <v>11</v>
      </c>
      <c r="C9" s="6"/>
      <c r="D9" s="8" t="s">
        <v>12</v>
      </c>
      <c r="E9" s="9" t="s">
        <v>13</v>
      </c>
      <c r="F9" s="10" t="s">
        <v>14</v>
      </c>
      <c r="G9" s="11">
        <v>719</v>
      </c>
      <c r="H9" s="6"/>
      <c r="I9" s="51"/>
      <c r="J9" s="6"/>
    </row>
    <row r="10" s="2" customFormat="1" ht="12" spans="1:10">
      <c r="A10" s="6">
        <v>8</v>
      </c>
      <c r="B10" s="6" t="s">
        <v>15</v>
      </c>
      <c r="C10" s="6"/>
      <c r="D10" s="6" t="s">
        <v>16</v>
      </c>
      <c r="E10" s="9" t="s">
        <v>13</v>
      </c>
      <c r="F10" s="10" t="s">
        <v>14</v>
      </c>
      <c r="G10" s="11">
        <v>800</v>
      </c>
      <c r="H10" s="6"/>
      <c r="I10" s="51"/>
      <c r="J10" s="6"/>
    </row>
    <row r="11" s="2" customFormat="1" ht="12" spans="1:10">
      <c r="A11" s="6">
        <v>9</v>
      </c>
      <c r="B11" s="21" t="s">
        <v>26</v>
      </c>
      <c r="C11" s="6"/>
      <c r="D11" s="22" t="s">
        <v>27</v>
      </c>
      <c r="E11" s="9" t="s">
        <v>13</v>
      </c>
      <c r="F11" s="23" t="s">
        <v>14</v>
      </c>
      <c r="G11" s="24">
        <v>16101</v>
      </c>
      <c r="H11" s="6"/>
      <c r="I11" s="51"/>
      <c r="J11" s="6"/>
    </row>
    <row r="12" s="2" customFormat="1" ht="12" spans="1:10">
      <c r="A12" s="6">
        <v>10</v>
      </c>
      <c r="B12" s="23" t="s">
        <v>28</v>
      </c>
      <c r="C12" s="6"/>
      <c r="D12" s="25"/>
      <c r="E12" s="9" t="s">
        <v>13</v>
      </c>
      <c r="F12" s="26" t="s">
        <v>14</v>
      </c>
      <c r="G12" s="24">
        <v>1249</v>
      </c>
      <c r="H12" s="6"/>
      <c r="I12" s="51"/>
      <c r="J12" s="6"/>
    </row>
    <row r="13" s="2" customFormat="1" ht="12" spans="1:10">
      <c r="A13" s="6">
        <v>11</v>
      </c>
      <c r="B13" s="23" t="s">
        <v>29</v>
      </c>
      <c r="C13" s="6"/>
      <c r="D13" s="25"/>
      <c r="E13" s="9" t="s">
        <v>13</v>
      </c>
      <c r="F13" s="26" t="s">
        <v>14</v>
      </c>
      <c r="G13" s="24">
        <v>12528</v>
      </c>
      <c r="H13" s="6"/>
      <c r="I13" s="51"/>
      <c r="J13" s="6"/>
    </row>
    <row r="14" s="2" customFormat="1" ht="12" spans="1:10">
      <c r="A14" s="6">
        <v>12</v>
      </c>
      <c r="B14" s="23" t="s">
        <v>30</v>
      </c>
      <c r="C14" s="6"/>
      <c r="D14" s="25"/>
      <c r="E14" s="9" t="s">
        <v>13</v>
      </c>
      <c r="F14" s="26" t="s">
        <v>14</v>
      </c>
      <c r="G14" s="24">
        <v>1020</v>
      </c>
      <c r="H14" s="6"/>
      <c r="I14" s="51"/>
      <c r="J14" s="6"/>
    </row>
    <row r="15" s="2" customFormat="1" ht="12" spans="1:10">
      <c r="A15" s="6">
        <v>13</v>
      </c>
      <c r="B15" s="23" t="s">
        <v>31</v>
      </c>
      <c r="C15" s="6"/>
      <c r="D15" s="25"/>
      <c r="E15" s="9" t="s">
        <v>13</v>
      </c>
      <c r="F15" s="26" t="s">
        <v>14</v>
      </c>
      <c r="G15" s="24">
        <v>148</v>
      </c>
      <c r="H15" s="6"/>
      <c r="I15" s="51"/>
      <c r="J15" s="6"/>
    </row>
    <row r="16" s="2" customFormat="1" ht="12" spans="1:10">
      <c r="A16" s="6">
        <v>14</v>
      </c>
      <c r="B16" s="23" t="s">
        <v>32</v>
      </c>
      <c r="C16" s="6"/>
      <c r="D16" s="25" t="s">
        <v>33</v>
      </c>
      <c r="E16" s="9" t="s">
        <v>13</v>
      </c>
      <c r="F16" s="26" t="s">
        <v>14</v>
      </c>
      <c r="G16" s="24">
        <v>12415</v>
      </c>
      <c r="H16" s="6"/>
      <c r="I16" s="51"/>
      <c r="J16" s="6"/>
    </row>
    <row r="17" s="2" customFormat="1" ht="12" spans="1:10">
      <c r="A17" s="6">
        <v>15</v>
      </c>
      <c r="B17" s="23" t="s">
        <v>34</v>
      </c>
      <c r="C17" s="6"/>
      <c r="D17" s="25" t="s">
        <v>35</v>
      </c>
      <c r="E17" s="9" t="s">
        <v>13</v>
      </c>
      <c r="F17" s="26" t="s">
        <v>14</v>
      </c>
      <c r="G17" s="24">
        <v>7408</v>
      </c>
      <c r="H17" s="6"/>
      <c r="I17" s="51"/>
      <c r="J17" s="6"/>
    </row>
    <row r="18" s="2" customFormat="1" ht="12" spans="1:10">
      <c r="A18" s="6">
        <v>16</v>
      </c>
      <c r="B18" s="23" t="s">
        <v>34</v>
      </c>
      <c r="C18" s="6"/>
      <c r="D18" s="25" t="s">
        <v>36</v>
      </c>
      <c r="E18" s="9" t="s">
        <v>13</v>
      </c>
      <c r="F18" s="26" t="s">
        <v>14</v>
      </c>
      <c r="G18" s="24">
        <v>3164</v>
      </c>
      <c r="H18" s="6"/>
      <c r="I18" s="51"/>
      <c r="J18" s="6"/>
    </row>
    <row r="19" s="2" customFormat="1" ht="12" spans="1:10">
      <c r="A19" s="6">
        <v>17</v>
      </c>
      <c r="B19" s="23" t="s">
        <v>28</v>
      </c>
      <c r="C19" s="6"/>
      <c r="D19" s="25"/>
      <c r="E19" s="9" t="s">
        <v>13</v>
      </c>
      <c r="F19" s="26" t="s">
        <v>14</v>
      </c>
      <c r="G19" s="17">
        <v>5426</v>
      </c>
      <c r="H19" s="6"/>
      <c r="I19" s="51"/>
      <c r="J19" s="6"/>
    </row>
    <row r="20" s="2" customFormat="1" ht="12" spans="1:10">
      <c r="A20" s="6">
        <v>18</v>
      </c>
      <c r="B20" s="23" t="s">
        <v>31</v>
      </c>
      <c r="C20" s="6"/>
      <c r="D20" s="25"/>
      <c r="E20" s="9" t="s">
        <v>13</v>
      </c>
      <c r="F20" s="26" t="s">
        <v>14</v>
      </c>
      <c r="G20" s="17">
        <v>2352</v>
      </c>
      <c r="H20" s="6"/>
      <c r="I20" s="51"/>
      <c r="J20" s="6"/>
    </row>
    <row r="21" s="2" customFormat="1" ht="12" spans="1:10">
      <c r="A21" s="6">
        <v>19</v>
      </c>
      <c r="B21" s="27" t="s">
        <v>37</v>
      </c>
      <c r="C21" s="6"/>
      <c r="D21" s="27" t="s">
        <v>38</v>
      </c>
      <c r="E21" s="9" t="s">
        <v>13</v>
      </c>
      <c r="F21" s="28" t="s">
        <v>39</v>
      </c>
      <c r="G21" s="29">
        <v>305</v>
      </c>
      <c r="H21" s="6"/>
      <c r="I21" s="51"/>
      <c r="J21" s="6"/>
    </row>
    <row r="22" s="2" customFormat="1" ht="12" spans="1:10">
      <c r="A22" s="6">
        <v>20</v>
      </c>
      <c r="B22" s="23" t="s">
        <v>40</v>
      </c>
      <c r="C22" s="6"/>
      <c r="D22" s="6" t="s">
        <v>41</v>
      </c>
      <c r="E22" s="9" t="s">
        <v>13</v>
      </c>
      <c r="F22" s="26" t="s">
        <v>14</v>
      </c>
      <c r="G22" s="17">
        <f>8360+8893</f>
        <v>17253</v>
      </c>
      <c r="H22" s="6"/>
      <c r="I22" s="51"/>
      <c r="J22" s="6"/>
    </row>
    <row r="23" s="2" customFormat="1" ht="12" spans="1:10">
      <c r="A23" s="6">
        <v>21</v>
      </c>
      <c r="B23" s="23" t="s">
        <v>42</v>
      </c>
      <c r="C23" s="6"/>
      <c r="D23" s="6" t="s">
        <v>41</v>
      </c>
      <c r="E23" s="9" t="s">
        <v>13</v>
      </c>
      <c r="F23" s="26" t="s">
        <v>14</v>
      </c>
      <c r="G23" s="17">
        <f>850+153</f>
        <v>1003</v>
      </c>
      <c r="H23" s="6"/>
      <c r="I23" s="51"/>
      <c r="J23" s="6"/>
    </row>
    <row r="24" s="2" customFormat="1" ht="12" spans="1:10">
      <c r="A24" s="6">
        <v>22</v>
      </c>
      <c r="B24" s="23" t="s">
        <v>43</v>
      </c>
      <c r="C24" s="6"/>
      <c r="D24" s="6" t="s">
        <v>44</v>
      </c>
      <c r="E24" s="9" t="s">
        <v>13</v>
      </c>
      <c r="F24" s="26" t="s">
        <v>14</v>
      </c>
      <c r="G24" s="17">
        <f>8630+8893</f>
        <v>17523</v>
      </c>
      <c r="H24" s="6"/>
      <c r="I24" s="51"/>
      <c r="J24" s="6"/>
    </row>
    <row r="25" s="2" customFormat="1" ht="12" spans="1:10">
      <c r="A25" s="6">
        <v>23</v>
      </c>
      <c r="B25" s="30" t="s">
        <v>45</v>
      </c>
      <c r="C25" s="6"/>
      <c r="D25" s="31" t="s">
        <v>46</v>
      </c>
      <c r="E25" s="9" t="s">
        <v>13</v>
      </c>
      <c r="F25" s="26" t="s">
        <v>14</v>
      </c>
      <c r="G25" s="17">
        <f>852+153</f>
        <v>1005</v>
      </c>
      <c r="H25" s="6"/>
      <c r="I25" s="51"/>
      <c r="J25" s="6"/>
    </row>
    <row r="26" s="2" customFormat="1" ht="20" customHeight="1" spans="1:10">
      <c r="A26" s="6">
        <v>24</v>
      </c>
      <c r="B26" s="18" t="s">
        <v>47</v>
      </c>
      <c r="C26" s="20"/>
      <c r="D26" s="6"/>
      <c r="E26" s="9" t="s">
        <v>13</v>
      </c>
      <c r="F26" s="14" t="s">
        <v>48</v>
      </c>
      <c r="G26" s="17">
        <f>2+3</f>
        <v>5</v>
      </c>
      <c r="H26" s="17"/>
      <c r="I26" s="51"/>
      <c r="J26" s="6"/>
    </row>
    <row r="27" s="2" customFormat="1" ht="20" customHeight="1" spans="1:10">
      <c r="A27" s="6">
        <v>25</v>
      </c>
      <c r="B27" s="18" t="s">
        <v>49</v>
      </c>
      <c r="C27" s="20"/>
      <c r="D27" s="6"/>
      <c r="E27" s="9" t="s">
        <v>13</v>
      </c>
      <c r="F27" s="14" t="s">
        <v>50</v>
      </c>
      <c r="G27" s="17">
        <f>2+3</f>
        <v>5</v>
      </c>
      <c r="H27" s="17"/>
      <c r="I27" s="51"/>
      <c r="J27" s="6"/>
    </row>
    <row r="28" s="2" customFormat="1" ht="20" customHeight="1" spans="1:10">
      <c r="A28" s="6">
        <v>26</v>
      </c>
      <c r="B28" s="32" t="s">
        <v>32</v>
      </c>
      <c r="C28" s="6"/>
      <c r="D28" s="23" t="s">
        <v>33</v>
      </c>
      <c r="E28" s="9" t="s">
        <v>13</v>
      </c>
      <c r="F28" s="26" t="s">
        <v>14</v>
      </c>
      <c r="G28" s="17">
        <f>8232+22.6+525.76+9410</f>
        <v>18190.36</v>
      </c>
      <c r="H28" s="6"/>
      <c r="I28" s="51"/>
      <c r="J28" s="6"/>
    </row>
    <row r="29" s="2" customFormat="1" ht="20" customHeight="1" spans="1:10">
      <c r="A29" s="6">
        <v>27</v>
      </c>
      <c r="B29" s="33" t="s">
        <v>34</v>
      </c>
      <c r="C29" s="6"/>
      <c r="D29" s="23" t="s">
        <v>44</v>
      </c>
      <c r="E29" s="9" t="s">
        <v>13</v>
      </c>
      <c r="F29" s="26" t="s">
        <v>14</v>
      </c>
      <c r="G29" s="17">
        <f>7993+8232</f>
        <v>16225</v>
      </c>
      <c r="H29" s="6"/>
      <c r="I29" s="51"/>
      <c r="J29" s="6"/>
    </row>
    <row r="30" s="2" customFormat="1" ht="20" customHeight="1" spans="1:10">
      <c r="A30" s="6">
        <v>28</v>
      </c>
      <c r="B30" s="33" t="s">
        <v>34</v>
      </c>
      <c r="C30" s="6"/>
      <c r="D30" s="23" t="s">
        <v>51</v>
      </c>
      <c r="E30" s="9" t="s">
        <v>13</v>
      </c>
      <c r="F30" s="26" t="s">
        <v>14</v>
      </c>
      <c r="G30" s="17">
        <v>61</v>
      </c>
      <c r="H30" s="6"/>
      <c r="I30" s="51"/>
      <c r="J30" s="6"/>
    </row>
    <row r="31" s="2" customFormat="1" ht="20" customHeight="1" spans="1:10">
      <c r="A31" s="6">
        <v>29</v>
      </c>
      <c r="B31" s="33" t="s">
        <v>34</v>
      </c>
      <c r="C31" s="6"/>
      <c r="D31" s="23" t="s">
        <v>52</v>
      </c>
      <c r="E31" s="9" t="s">
        <v>13</v>
      </c>
      <c r="F31" s="26" t="s">
        <v>14</v>
      </c>
      <c r="G31" s="17">
        <v>30</v>
      </c>
      <c r="H31" s="6"/>
      <c r="I31" s="51"/>
      <c r="J31" s="6"/>
    </row>
    <row r="32" s="2" customFormat="1" ht="20" customHeight="1" spans="1:10">
      <c r="A32" s="6">
        <v>30</v>
      </c>
      <c r="B32" s="33" t="s">
        <v>34</v>
      </c>
      <c r="C32" s="6"/>
      <c r="D32" s="23" t="s">
        <v>53</v>
      </c>
      <c r="E32" s="9" t="s">
        <v>13</v>
      </c>
      <c r="F32" s="26" t="s">
        <v>14</v>
      </c>
      <c r="G32" s="17">
        <f>12+230</f>
        <v>242</v>
      </c>
      <c r="H32" s="6"/>
      <c r="I32" s="51"/>
      <c r="J32" s="6"/>
    </row>
    <row r="33" s="2" customFormat="1" ht="20" customHeight="1" spans="1:10">
      <c r="A33" s="6">
        <v>31</v>
      </c>
      <c r="B33" s="33" t="s">
        <v>34</v>
      </c>
      <c r="C33" s="6"/>
      <c r="D33" s="23" t="s">
        <v>54</v>
      </c>
      <c r="E33" s="9" t="s">
        <v>13</v>
      </c>
      <c r="F33" s="26" t="s">
        <v>14</v>
      </c>
      <c r="G33" s="17">
        <v>500</v>
      </c>
      <c r="H33" s="6"/>
      <c r="I33" s="51"/>
      <c r="J33" s="6"/>
    </row>
    <row r="34" s="2" customFormat="1" ht="20" customHeight="1" spans="1:10">
      <c r="A34" s="6">
        <v>32</v>
      </c>
      <c r="B34" s="33" t="s">
        <v>34</v>
      </c>
      <c r="C34" s="6"/>
      <c r="D34" s="23" t="s">
        <v>55</v>
      </c>
      <c r="E34" s="9" t="s">
        <v>13</v>
      </c>
      <c r="F34" s="26" t="s">
        <v>14</v>
      </c>
      <c r="G34" s="17">
        <f>557+626</f>
        <v>1183</v>
      </c>
      <c r="H34" s="6"/>
      <c r="I34" s="51"/>
      <c r="J34" s="6"/>
    </row>
    <row r="35" s="2" customFormat="1" ht="20" customHeight="1" spans="1:10">
      <c r="A35" s="6">
        <v>33</v>
      </c>
      <c r="B35" s="34" t="s">
        <v>56</v>
      </c>
      <c r="C35" s="6"/>
      <c r="D35" s="35" t="s">
        <v>53</v>
      </c>
      <c r="E35" s="9" t="s">
        <v>13</v>
      </c>
      <c r="F35" s="26" t="s">
        <v>14</v>
      </c>
      <c r="G35" s="36">
        <f>18000+2950</f>
        <v>20950</v>
      </c>
      <c r="H35" s="6"/>
      <c r="I35" s="51"/>
      <c r="J35" s="6"/>
    </row>
    <row r="36" s="2" customFormat="1" ht="20" customHeight="1" spans="1:10">
      <c r="A36" s="6">
        <v>34</v>
      </c>
      <c r="B36" s="37" t="s">
        <v>57</v>
      </c>
      <c r="C36" s="6"/>
      <c r="D36" s="37" t="s">
        <v>58</v>
      </c>
      <c r="E36" s="9" t="s">
        <v>13</v>
      </c>
      <c r="F36" s="26" t="s">
        <v>14</v>
      </c>
      <c r="G36" s="38">
        <f>3600+3332</f>
        <v>6932</v>
      </c>
      <c r="H36" s="6"/>
      <c r="I36" s="52"/>
      <c r="J36" s="6"/>
    </row>
    <row r="37" s="2" customFormat="1" ht="20" customHeight="1" spans="1:10">
      <c r="A37" s="6">
        <v>35</v>
      </c>
      <c r="B37" s="7" t="s">
        <v>34</v>
      </c>
      <c r="C37" s="6"/>
      <c r="D37" s="8" t="s">
        <v>12</v>
      </c>
      <c r="E37" s="9" t="s">
        <v>13</v>
      </c>
      <c r="F37" s="10" t="s">
        <v>14</v>
      </c>
      <c r="G37" s="39">
        <f>155+50</f>
        <v>205</v>
      </c>
      <c r="H37" s="6"/>
      <c r="I37" s="51"/>
      <c r="J37" s="6"/>
    </row>
    <row r="38" s="2" customFormat="1" ht="20" customHeight="1" spans="1:10">
      <c r="A38" s="6">
        <v>36</v>
      </c>
      <c r="B38" s="6" t="s">
        <v>59</v>
      </c>
      <c r="C38" s="6"/>
      <c r="D38" s="6" t="s">
        <v>60</v>
      </c>
      <c r="E38" s="9" t="s">
        <v>13</v>
      </c>
      <c r="F38" s="40" t="s">
        <v>14</v>
      </c>
      <c r="G38" s="41">
        <v>34</v>
      </c>
      <c r="H38" s="6"/>
      <c r="I38" s="51"/>
      <c r="J38" s="6"/>
    </row>
    <row r="39" s="2" customFormat="1" ht="20" customHeight="1" spans="1:10">
      <c r="A39" s="6">
        <v>37</v>
      </c>
      <c r="B39" s="42" t="s">
        <v>32</v>
      </c>
      <c r="C39" s="6"/>
      <c r="D39" s="6" t="s">
        <v>41</v>
      </c>
      <c r="E39" s="9" t="s">
        <v>13</v>
      </c>
      <c r="F39" s="42" t="s">
        <v>14</v>
      </c>
      <c r="G39" s="41">
        <f>870+28</f>
        <v>898</v>
      </c>
      <c r="H39" s="6"/>
      <c r="I39" s="51"/>
      <c r="J39" s="6"/>
    </row>
    <row r="40" s="2" customFormat="1" ht="20" customHeight="1" spans="1:10">
      <c r="A40" s="6">
        <v>38</v>
      </c>
      <c r="B40" s="30" t="s">
        <v>61</v>
      </c>
      <c r="C40" s="6"/>
      <c r="D40" s="31" t="s">
        <v>62</v>
      </c>
      <c r="E40" s="9" t="s">
        <v>13</v>
      </c>
      <c r="F40" s="40" t="s">
        <v>14</v>
      </c>
      <c r="G40" s="41">
        <v>24</v>
      </c>
      <c r="H40" s="6"/>
      <c r="I40" s="51"/>
      <c r="J40" s="6"/>
    </row>
    <row r="41" s="2" customFormat="1" ht="20" customHeight="1" spans="1:10">
      <c r="A41" s="6">
        <v>39</v>
      </c>
      <c r="B41" s="6" t="s">
        <v>63</v>
      </c>
      <c r="C41" s="6"/>
      <c r="D41" s="6" t="s">
        <v>64</v>
      </c>
      <c r="E41" s="9" t="s">
        <v>13</v>
      </c>
      <c r="F41" s="40" t="s">
        <v>14</v>
      </c>
      <c r="G41" s="41">
        <v>41</v>
      </c>
      <c r="H41" s="6"/>
      <c r="I41" s="51"/>
      <c r="J41" s="6"/>
    </row>
    <row r="42" s="2" customFormat="1" ht="20" customHeight="1" spans="1:10">
      <c r="A42" s="6">
        <v>40</v>
      </c>
      <c r="B42" s="37" t="s">
        <v>34</v>
      </c>
      <c r="C42" s="43"/>
      <c r="D42" s="20" t="s">
        <v>65</v>
      </c>
      <c r="E42" s="9" t="s">
        <v>13</v>
      </c>
      <c r="F42" s="44" t="s">
        <v>14</v>
      </c>
      <c r="G42" s="41">
        <v>509</v>
      </c>
      <c r="H42" s="41"/>
      <c r="I42" s="51"/>
      <c r="J42" s="6"/>
    </row>
    <row r="43" s="2" customFormat="1" ht="20" customHeight="1" spans="1:10">
      <c r="A43" s="6">
        <v>41</v>
      </c>
      <c r="B43" s="9" t="s">
        <v>66</v>
      </c>
      <c r="C43" s="6"/>
      <c r="D43" s="9" t="s">
        <v>67</v>
      </c>
      <c r="E43" s="9" t="s">
        <v>13</v>
      </c>
      <c r="F43" s="26" t="s">
        <v>14</v>
      </c>
      <c r="G43" s="38">
        <v>1651</v>
      </c>
      <c r="H43" s="6"/>
      <c r="I43" s="51"/>
      <c r="J43" s="6"/>
    </row>
    <row r="44" s="2" customFormat="1" ht="20" customHeight="1" spans="1:10">
      <c r="A44" s="6">
        <v>42</v>
      </c>
      <c r="B44" s="37" t="s">
        <v>68</v>
      </c>
      <c r="C44" s="6"/>
      <c r="D44" s="43" t="s">
        <v>69</v>
      </c>
      <c r="E44" s="9" t="s">
        <v>13</v>
      </c>
      <c r="F44" s="26" t="s">
        <v>14</v>
      </c>
      <c r="G44" s="36">
        <v>540</v>
      </c>
      <c r="H44" s="6"/>
      <c r="I44" s="51"/>
      <c r="J44" s="6"/>
    </row>
    <row r="45" s="2" customFormat="1" ht="20" customHeight="1" spans="1:10">
      <c r="A45" s="6">
        <v>43</v>
      </c>
      <c r="B45" s="30" t="s">
        <v>24</v>
      </c>
      <c r="C45" s="6"/>
      <c r="D45" s="31" t="s">
        <v>25</v>
      </c>
      <c r="E45" s="9" t="s">
        <v>13</v>
      </c>
      <c r="F45" s="45" t="s">
        <v>14</v>
      </c>
      <c r="G45" s="46">
        <f>204+132</f>
        <v>336</v>
      </c>
      <c r="H45" s="6"/>
      <c r="I45" s="51"/>
      <c r="J45" s="6"/>
    </row>
    <row r="46" s="2" customFormat="1" ht="20" customHeight="1" spans="1:10">
      <c r="A46" s="6">
        <v>44</v>
      </c>
      <c r="B46" s="47" t="s">
        <v>70</v>
      </c>
      <c r="C46" s="6"/>
      <c r="D46" s="31" t="s">
        <v>71</v>
      </c>
      <c r="E46" s="9" t="s">
        <v>13</v>
      </c>
      <c r="F46" s="6" t="s">
        <v>14</v>
      </c>
      <c r="G46" s="46">
        <f>3400+1524</f>
        <v>4924</v>
      </c>
      <c r="H46" s="6"/>
      <c r="I46" s="51"/>
      <c r="J46" s="6"/>
    </row>
    <row r="47" ht="20" customHeight="1" spans="1:10">
      <c r="A47" s="48" t="s">
        <v>72</v>
      </c>
      <c r="B47" s="48"/>
      <c r="C47" s="49"/>
      <c r="D47" s="49"/>
      <c r="E47" s="49"/>
      <c r="F47" s="49"/>
      <c r="G47" s="49"/>
      <c r="H47" s="49"/>
      <c r="I47" s="49"/>
      <c r="J47" s="49"/>
    </row>
    <row r="48" ht="191" customHeight="1" spans="1:10">
      <c r="A48" s="50" t="s">
        <v>73</v>
      </c>
      <c r="B48" s="50"/>
      <c r="C48" s="50"/>
      <c r="D48" s="50"/>
      <c r="E48" s="50"/>
      <c r="F48" s="50"/>
      <c r="G48" s="50"/>
      <c r="H48" s="50"/>
      <c r="I48" s="50"/>
      <c r="J48" s="50"/>
    </row>
    <row r="49" ht="29" customHeight="1" spans="1:1">
      <c r="A49" s="1" t="s">
        <v>74</v>
      </c>
    </row>
    <row r="50" ht="29" customHeight="1" spans="1:1">
      <c r="A50" s="1" t="s">
        <v>75</v>
      </c>
    </row>
    <row r="51" ht="33" customHeight="1" spans="1:1">
      <c r="A51" s="1" t="s">
        <v>76</v>
      </c>
    </row>
  </sheetData>
  <mergeCells count="3">
    <mergeCell ref="A1:J1"/>
    <mergeCell ref="A47:B47"/>
    <mergeCell ref="A48:J48"/>
  </mergeCells>
  <pageMargins left="0.751388888888889" right="0.751388888888889" top="0.786805555555556" bottom="0.786805555555556" header="0.5" footer="0.5"/>
  <pageSetup paperSize="9" scale="9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紫罗兰</cp:lastModifiedBy>
  <dcterms:created xsi:type="dcterms:W3CDTF">2020-01-18T06:08:00Z</dcterms:created>
  <dcterms:modified xsi:type="dcterms:W3CDTF">2020-06-04T08:52:56Z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