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xzbxi\Desktop\"/>
    </mc:Choice>
  </mc:AlternateContent>
  <xr:revisionPtr revIDLastSave="0" documentId="13_ncr:1_{277EBE96-6A5D-4A02-9711-CB975C21F0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清单明细" sheetId="21" r:id="rId1"/>
    <sheet name="阀门" sheetId="5" state="hidden" r:id="rId2"/>
    <sheet name="碳钢管件" sheetId="8" state="hidden" r:id="rId3"/>
    <sheet name="垫片" sheetId="9" state="hidden" r:id="rId4"/>
    <sheet name="螺栓" sheetId="10" state="hidden" r:id="rId5"/>
    <sheet name="材料统计汇总表" sheetId="6" state="hidden" r:id="rId6"/>
    <sheet name="特殊件汇总表" sheetId="7" state="hidden" r:id="rId7"/>
    <sheet name="工艺管道" sheetId="1" state="hidden" r:id="rId8"/>
  </sheets>
  <definedNames>
    <definedName name="_xlnm._FilterDatabase" localSheetId="5" hidden="1">材料统计汇总表!$A$5:$S$448</definedName>
    <definedName name="_xlnm._FilterDatabase" localSheetId="1" hidden="1">阀门!$A$1:$O$21</definedName>
    <definedName name="_xlnm._FilterDatabase" localSheetId="0" hidden="1">清单明细!$A$5:$J$51</definedName>
    <definedName name="_xlnm._FilterDatabase" localSheetId="6" hidden="1">特殊件汇总表!$A$5:$I$713</definedName>
    <definedName name="_xlnm.Print_Area" localSheetId="7">工艺管道!$A$1:$J$30</definedName>
    <definedName name="_xlnm.Print_Area" localSheetId="0">清单明细!$A$1:$J$52</definedName>
  </definedNames>
  <calcPr calcId="181029"/>
</workbook>
</file>

<file path=xl/calcChain.xml><?xml version="1.0" encoding="utf-8"?>
<calcChain xmlns="http://schemas.openxmlformats.org/spreadsheetml/2006/main">
  <c r="G29" i="1" l="1"/>
  <c r="N29" i="1" s="1"/>
  <c r="N28" i="1"/>
  <c r="L28" i="1"/>
  <c r="G28" i="1"/>
  <c r="N27" i="1"/>
  <c r="L27" i="1"/>
  <c r="G27" i="1"/>
  <c r="G26" i="1"/>
  <c r="L26" i="1" s="1"/>
  <c r="G25" i="1"/>
  <c r="N25" i="1" s="1"/>
  <c r="N24" i="1"/>
  <c r="L24" i="1"/>
  <c r="G24" i="1"/>
  <c r="N23" i="1"/>
  <c r="L23" i="1"/>
  <c r="G23" i="1"/>
  <c r="G22" i="1"/>
  <c r="L22" i="1" s="1"/>
  <c r="G21" i="1"/>
  <c r="N21" i="1" s="1"/>
  <c r="N20" i="1"/>
  <c r="L20" i="1"/>
  <c r="G20" i="1"/>
  <c r="N19" i="1"/>
  <c r="L19" i="1"/>
  <c r="G19" i="1"/>
  <c r="G18" i="1"/>
  <c r="L18" i="1" s="1"/>
  <c r="G17" i="1"/>
  <c r="N17" i="1" s="1"/>
  <c r="N16" i="1"/>
  <c r="L16" i="1"/>
  <c r="G16" i="1"/>
  <c r="N15" i="1"/>
  <c r="L15" i="1"/>
  <c r="G15" i="1"/>
  <c r="G14" i="1"/>
  <c r="L14" i="1" s="1"/>
  <c r="N13" i="1"/>
  <c r="L13" i="1"/>
  <c r="G12" i="1"/>
  <c r="N12" i="1" s="1"/>
  <c r="L11" i="1"/>
  <c r="G11" i="1"/>
  <c r="N11" i="1" s="1"/>
  <c r="N10" i="1"/>
  <c r="G10" i="1"/>
  <c r="L10" i="1" s="1"/>
  <c r="G9" i="1"/>
  <c r="N9" i="1" s="1"/>
  <c r="G8" i="1"/>
  <c r="N8" i="1" s="1"/>
  <c r="L7" i="1"/>
  <c r="G7" i="1"/>
  <c r="N7" i="1" s="1"/>
  <c r="N6" i="1"/>
  <c r="G6" i="1"/>
  <c r="L6" i="1" s="1"/>
  <c r="G713" i="7"/>
  <c r="G668" i="7"/>
  <c r="G176" i="7"/>
  <c r="Q447" i="6"/>
  <c r="Q446" i="6"/>
  <c r="Q445" i="6"/>
  <c r="Q444" i="6"/>
  <c r="Q443" i="6"/>
  <c r="Q442" i="6"/>
  <c r="Q441" i="6"/>
  <c r="Q440" i="6"/>
  <c r="Q439" i="6"/>
  <c r="Q438" i="6"/>
  <c r="Q437" i="6"/>
  <c r="Q436" i="6"/>
  <c r="Q435" i="6"/>
  <c r="Q434" i="6"/>
  <c r="Q433" i="6"/>
  <c r="Q432" i="6"/>
  <c r="Q431" i="6"/>
  <c r="Q430" i="6"/>
  <c r="Q429" i="6"/>
  <c r="Q428" i="6"/>
  <c r="Q427" i="6"/>
  <c r="Q426" i="6"/>
  <c r="Q425" i="6"/>
  <c r="Q424" i="6"/>
  <c r="Q423" i="6"/>
  <c r="Q422" i="6"/>
  <c r="Q421" i="6"/>
  <c r="Q420" i="6"/>
  <c r="Q419" i="6"/>
  <c r="Q448" i="6" s="1"/>
  <c r="Q418" i="6"/>
  <c r="Q417" i="6"/>
  <c r="Q416" i="6"/>
  <c r="Q415" i="6"/>
  <c r="Q414" i="6"/>
  <c r="Q412" i="6"/>
  <c r="Q411" i="6"/>
  <c r="Q410" i="6"/>
  <c r="Q409" i="6"/>
  <c r="Q408" i="6"/>
  <c r="Q407" i="6"/>
  <c r="Q406" i="6"/>
  <c r="Q405" i="6"/>
  <c r="Q404" i="6"/>
  <c r="Q403" i="6"/>
  <c r="Q402" i="6"/>
  <c r="Q401" i="6"/>
  <c r="Q400" i="6"/>
  <c r="Q399" i="6"/>
  <c r="Q398" i="6"/>
  <c r="Q397" i="6"/>
  <c r="Q396" i="6"/>
  <c r="Q395" i="6"/>
  <c r="Q394" i="6"/>
  <c r="Q393" i="6"/>
  <c r="Q392" i="6"/>
  <c r="Q391" i="6"/>
  <c r="Q390" i="6"/>
  <c r="Q389" i="6"/>
  <c r="Q388" i="6"/>
  <c r="Q387" i="6"/>
  <c r="Q386" i="6"/>
  <c r="Q385" i="6"/>
  <c r="Q384" i="6"/>
  <c r="Q383" i="6"/>
  <c r="Q413" i="6" s="1"/>
  <c r="Q381" i="6"/>
  <c r="Q380" i="6"/>
  <c r="Q379" i="6"/>
  <c r="Q378" i="6"/>
  <c r="Q377" i="6"/>
  <c r="Q376" i="6"/>
  <c r="Q375" i="6"/>
  <c r="Q374" i="6"/>
  <c r="Q373" i="6"/>
  <c r="Q382" i="6" s="1"/>
  <c r="Q371" i="6"/>
  <c r="Q370" i="6"/>
  <c r="Q369" i="6"/>
  <c r="Q368" i="6"/>
  <c r="Q367" i="6"/>
  <c r="Q366" i="6"/>
  <c r="Q365" i="6"/>
  <c r="Q364" i="6"/>
  <c r="Q363" i="6"/>
  <c r="Q362" i="6"/>
  <c r="Q361" i="6"/>
  <c r="Q360" i="6"/>
  <c r="Q372" i="6" s="1"/>
  <c r="Q359" i="6"/>
  <c r="Q358" i="6"/>
  <c r="Q357" i="6"/>
  <c r="Q355" i="6"/>
  <c r="Q354" i="6"/>
  <c r="Q353" i="6"/>
  <c r="Q352" i="6"/>
  <c r="Q351" i="6"/>
  <c r="Q350" i="6"/>
  <c r="Q349" i="6"/>
  <c r="Q348" i="6"/>
  <c r="Q347" i="6"/>
  <c r="Q346" i="6"/>
  <c r="Q345" i="6"/>
  <c r="Q344" i="6"/>
  <c r="Q343" i="6"/>
  <c r="Q342" i="6"/>
  <c r="Q341" i="6"/>
  <c r="Q340" i="6"/>
  <c r="Q339" i="6"/>
  <c r="Q338" i="6"/>
  <c r="Q337" i="6"/>
  <c r="Q336" i="6"/>
  <c r="Q335" i="6"/>
  <c r="Q334" i="6"/>
  <c r="Q333" i="6"/>
  <c r="Q332" i="6"/>
  <c r="Q331" i="6"/>
  <c r="Q330" i="6"/>
  <c r="Q329" i="6"/>
  <c r="Q328" i="6"/>
  <c r="Q327" i="6"/>
  <c r="Q326" i="6"/>
  <c r="Q325" i="6"/>
  <c r="Q324" i="6"/>
  <c r="Q323" i="6"/>
  <c r="Q322" i="6"/>
  <c r="Q321" i="6"/>
  <c r="Q320" i="6"/>
  <c r="Q319" i="6"/>
  <c r="Q318" i="6"/>
  <c r="Q317" i="6"/>
  <c r="Q316" i="6"/>
  <c r="Q315" i="6"/>
  <c r="Q314" i="6"/>
  <c r="Q313" i="6"/>
  <c r="Q312" i="6"/>
  <c r="Q311" i="6"/>
  <c r="Q310" i="6"/>
  <c r="Q309" i="6"/>
  <c r="Q356" i="6" s="1"/>
  <c r="Q307" i="6"/>
  <c r="Q306" i="6"/>
  <c r="Q305" i="6"/>
  <c r="Q304" i="6"/>
  <c r="Q303" i="6"/>
  <c r="Q302" i="6"/>
  <c r="Q301" i="6"/>
  <c r="Q300" i="6"/>
  <c r="Q299" i="6"/>
  <c r="Q298" i="6"/>
  <c r="Q297" i="6"/>
  <c r="Q296" i="6"/>
  <c r="Q295" i="6"/>
  <c r="Q294" i="6"/>
  <c r="Q293" i="6"/>
  <c r="Q292" i="6"/>
  <c r="Q291" i="6"/>
  <c r="Q290" i="6"/>
  <c r="Q289" i="6"/>
  <c r="Q288" i="6"/>
  <c r="Q287" i="6"/>
  <c r="Q286" i="6"/>
  <c r="Q285" i="6"/>
  <c r="Q284" i="6"/>
  <c r="Q283" i="6"/>
  <c r="Q282" i="6"/>
  <c r="Q281" i="6"/>
  <c r="Q280" i="6"/>
  <c r="Q279" i="6"/>
  <c r="Q278" i="6"/>
  <c r="Q277" i="6"/>
  <c r="Q276" i="6"/>
  <c r="Q275" i="6"/>
  <c r="Q274" i="6"/>
  <c r="Q273" i="6"/>
  <c r="Q272" i="6"/>
  <c r="Q271" i="6"/>
  <c r="Q270" i="6"/>
  <c r="Q269" i="6"/>
  <c r="Q268" i="6"/>
  <c r="Q267" i="6"/>
  <c r="Q266" i="6"/>
  <c r="Q265" i="6"/>
  <c r="Q264" i="6"/>
  <c r="Q263" i="6"/>
  <c r="Q262" i="6"/>
  <c r="Q261" i="6"/>
  <c r="Q260" i="6"/>
  <c r="Q259" i="6"/>
  <c r="Q258" i="6"/>
  <c r="Q257" i="6"/>
  <c r="Q256" i="6"/>
  <c r="Q255" i="6"/>
  <c r="Q254" i="6"/>
  <c r="Q253" i="6"/>
  <c r="Q252" i="6"/>
  <c r="Q251" i="6"/>
  <c r="Q250" i="6"/>
  <c r="Q249" i="6"/>
  <c r="Q248" i="6"/>
  <c r="Q247" i="6"/>
  <c r="Q246" i="6"/>
  <c r="Q245" i="6"/>
  <c r="Q244" i="6"/>
  <c r="Q243" i="6"/>
  <c r="Q242" i="6"/>
  <c r="Q241" i="6"/>
  <c r="Q240" i="6"/>
  <c r="Q239" i="6"/>
  <c r="Q308" i="6" s="1"/>
  <c r="Q237" i="6"/>
  <c r="Q236" i="6"/>
  <c r="Q235" i="6"/>
  <c r="Q234" i="6"/>
  <c r="Q233" i="6"/>
  <c r="Q232" i="6"/>
  <c r="Q231" i="6"/>
  <c r="Q230" i="6"/>
  <c r="Q229" i="6"/>
  <c r="Q228" i="6"/>
  <c r="Q227" i="6"/>
  <c r="Q226" i="6"/>
  <c r="Q225" i="6"/>
  <c r="Q224" i="6"/>
  <c r="Q223" i="6"/>
  <c r="Q222" i="6"/>
  <c r="Q221" i="6"/>
  <c r="Q220" i="6"/>
  <c r="Q219" i="6"/>
  <c r="Q218" i="6"/>
  <c r="Q217" i="6"/>
  <c r="Q216" i="6"/>
  <c r="Q215" i="6"/>
  <c r="Q214" i="6"/>
  <c r="Q213" i="6"/>
  <c r="Q212" i="6"/>
  <c r="Q211" i="6"/>
  <c r="Q210" i="6"/>
  <c r="Q209" i="6"/>
  <c r="Q208" i="6"/>
  <c r="Q207" i="6"/>
  <c r="Q206" i="6"/>
  <c r="Q205" i="6"/>
  <c r="Q204" i="6"/>
  <c r="Q203" i="6"/>
  <c r="Q202" i="6"/>
  <c r="Q201" i="6"/>
  <c r="Q200" i="6"/>
  <c r="Q199" i="6"/>
  <c r="Q198" i="6"/>
  <c r="Q197" i="6"/>
  <c r="Q196" i="6"/>
  <c r="Q195" i="6"/>
  <c r="Q194" i="6"/>
  <c r="Q193" i="6"/>
  <c r="Q192" i="6"/>
  <c r="Q191" i="6"/>
  <c r="Q190" i="6"/>
  <c r="Q189" i="6"/>
  <c r="Q188" i="6"/>
  <c r="Q187" i="6"/>
  <c r="Q186" i="6"/>
  <c r="Q185" i="6"/>
  <c r="Q184" i="6"/>
  <c r="Q183" i="6"/>
  <c r="Q182" i="6"/>
  <c r="Q181" i="6"/>
  <c r="Q180" i="6"/>
  <c r="Q179" i="6"/>
  <c r="Q178" i="6"/>
  <c r="Q177" i="6"/>
  <c r="Q176" i="6"/>
  <c r="Q175" i="6"/>
  <c r="Q174" i="6"/>
  <c r="Q173" i="6"/>
  <c r="Q172" i="6"/>
  <c r="Q171" i="6"/>
  <c r="Q170" i="6"/>
  <c r="Q169" i="6"/>
  <c r="Q168" i="6"/>
  <c r="Q167" i="6"/>
  <c r="Q166" i="6"/>
  <c r="Q165" i="6"/>
  <c r="Q164" i="6"/>
  <c r="Q163" i="6"/>
  <c r="Q162" i="6"/>
  <c r="Q161" i="6"/>
  <c r="Q160" i="6"/>
  <c r="Q159" i="6"/>
  <c r="Q158" i="6"/>
  <c r="Q157" i="6"/>
  <c r="Q156" i="6"/>
  <c r="Q155" i="6"/>
  <c r="Q154" i="6"/>
  <c r="Q153" i="6"/>
  <c r="Q152" i="6"/>
  <c r="Q151" i="6"/>
  <c r="Q150" i="6"/>
  <c r="Q149" i="6"/>
  <c r="Q148" i="6"/>
  <c r="Q147" i="6"/>
  <c r="Q146" i="6"/>
  <c r="Q145" i="6"/>
  <c r="Q144" i="6"/>
  <c r="Q143" i="6"/>
  <c r="Q142" i="6"/>
  <c r="Q141" i="6"/>
  <c r="Q140" i="6"/>
  <c r="Q139" i="6"/>
  <c r="Q138" i="6"/>
  <c r="Q137" i="6"/>
  <c r="Q136" i="6"/>
  <c r="Q135" i="6"/>
  <c r="Q134" i="6"/>
  <c r="Q133" i="6"/>
  <c r="Q132" i="6"/>
  <c r="Q131" i="6"/>
  <c r="Q130" i="6"/>
  <c r="Q129" i="6"/>
  <c r="Q128" i="6"/>
  <c r="Q127" i="6"/>
  <c r="Q126" i="6"/>
  <c r="Q125" i="6"/>
  <c r="Q124" i="6"/>
  <c r="Q123" i="6"/>
  <c r="Q122" i="6"/>
  <c r="Q121" i="6"/>
  <c r="Q120" i="6"/>
  <c r="Q119" i="6"/>
  <c r="Q118" i="6"/>
  <c r="Q117" i="6"/>
  <c r="Q116" i="6"/>
  <c r="Q115" i="6"/>
  <c r="Q238" i="6" s="1"/>
  <c r="Q113" i="6"/>
  <c r="Q112" i="6"/>
  <c r="Q111" i="6"/>
  <c r="Q110" i="6"/>
  <c r="Q109" i="6"/>
  <c r="Q108" i="6"/>
  <c r="Q107" i="6"/>
  <c r="Q106" i="6"/>
  <c r="Q105" i="6"/>
  <c r="Q104" i="6"/>
  <c r="Q103" i="6"/>
  <c r="Q102" i="6"/>
  <c r="Q101" i="6"/>
  <c r="Q100" i="6"/>
  <c r="Q99" i="6"/>
  <c r="Q98" i="6"/>
  <c r="Q97" i="6"/>
  <c r="Q96" i="6"/>
  <c r="Q95" i="6"/>
  <c r="Q94" i="6"/>
  <c r="Q93" i="6"/>
  <c r="Q92" i="6"/>
  <c r="Q91" i="6"/>
  <c r="Q90" i="6"/>
  <c r="Q89" i="6"/>
  <c r="Q88" i="6"/>
  <c r="Q87" i="6"/>
  <c r="Q86" i="6"/>
  <c r="Q85" i="6"/>
  <c r="Q84" i="6"/>
  <c r="Q83" i="6"/>
  <c r="Q82" i="6"/>
  <c r="Q81" i="6"/>
  <c r="Q80" i="6"/>
  <c r="Q79" i="6"/>
  <c r="Q78" i="6"/>
  <c r="Q77" i="6"/>
  <c r="Q76" i="6"/>
  <c r="Q75" i="6"/>
  <c r="Q74" i="6"/>
  <c r="Q73" i="6"/>
  <c r="Q72" i="6"/>
  <c r="Q71" i="6"/>
  <c r="Q70" i="6"/>
  <c r="Q69" i="6"/>
  <c r="Q68" i="6"/>
  <c r="Q67" i="6"/>
  <c r="Q66" i="6"/>
  <c r="Q65" i="6"/>
  <c r="Q64" i="6"/>
  <c r="Q63" i="6"/>
  <c r="Q62" i="6"/>
  <c r="Q61" i="6"/>
  <c r="Q60" i="6"/>
  <c r="Q59" i="6"/>
  <c r="Q58" i="6"/>
  <c r="Q57" i="6"/>
  <c r="Q56" i="6"/>
  <c r="Q55" i="6"/>
  <c r="Q54" i="6"/>
  <c r="Q53" i="6"/>
  <c r="Q52" i="6"/>
  <c r="Q51" i="6"/>
  <c r="Q50" i="6"/>
  <c r="Q49" i="6"/>
  <c r="Q48" i="6"/>
  <c r="Q114" i="6" s="1"/>
  <c r="P47" i="6"/>
  <c r="O47" i="6"/>
  <c r="N47" i="6"/>
  <c r="M47" i="6"/>
  <c r="L47" i="6"/>
  <c r="K47" i="6"/>
  <c r="J47" i="6"/>
  <c r="I47" i="6"/>
  <c r="H47" i="6"/>
  <c r="G47" i="6"/>
  <c r="F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Q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Q11" i="6"/>
  <c r="Q10" i="6"/>
  <c r="Q47" i="6" s="1"/>
  <c r="Q9" i="6"/>
  <c r="Q8" i="6"/>
  <c r="Q7" i="6"/>
  <c r="H22" i="5"/>
  <c r="O18" i="5"/>
  <c r="M18" i="5"/>
  <c r="O17" i="5"/>
  <c r="M17" i="5"/>
  <c r="O16" i="5"/>
  <c r="M16" i="5"/>
  <c r="O15" i="5"/>
  <c r="M15" i="5"/>
  <c r="O14" i="5"/>
  <c r="M14" i="5"/>
  <c r="O13" i="5"/>
  <c r="M13" i="5"/>
  <c r="O12" i="5"/>
  <c r="M12" i="5"/>
  <c r="O11" i="5"/>
  <c r="M11" i="5"/>
  <c r="O10" i="5"/>
  <c r="M10" i="5"/>
  <c r="O9" i="5"/>
  <c r="M9" i="5"/>
  <c r="O8" i="5"/>
  <c r="M8" i="5"/>
  <c r="O7" i="5"/>
  <c r="M7" i="5"/>
  <c r="F38" i="21"/>
  <c r="N14" i="1" l="1"/>
  <c r="N30" i="1" s="1"/>
  <c r="N18" i="1"/>
  <c r="N22" i="1"/>
  <c r="N26" i="1"/>
  <c r="L12" i="1"/>
  <c r="L17" i="1"/>
  <c r="L21" i="1"/>
  <c r="L25" i="1"/>
  <c r="L29" i="1"/>
  <c r="L9" i="1"/>
  <c r="L8" i="1"/>
  <c r="L30" i="1" s="1"/>
</calcChain>
</file>

<file path=xl/sharedStrings.xml><?xml version="1.0" encoding="utf-8"?>
<sst xmlns="http://schemas.openxmlformats.org/spreadsheetml/2006/main" count="8278" uniqueCount="2149">
  <si>
    <t>福 建 省 工 业 设 备 安 装 有 限 公 司</t>
  </si>
  <si>
    <t>序号</t>
  </si>
  <si>
    <t>名  称</t>
  </si>
  <si>
    <t>规格(mm)</t>
  </si>
  <si>
    <t>材  质</t>
  </si>
  <si>
    <t>单位</t>
  </si>
  <si>
    <t>数量</t>
  </si>
  <si>
    <t>总重（kg）</t>
  </si>
  <si>
    <t>标准号</t>
  </si>
  <si>
    <t>需求日期</t>
  </si>
  <si>
    <t>备注</t>
  </si>
  <si>
    <t>H型钢</t>
  </si>
  <si>
    <t>HW400*400*13*21</t>
  </si>
  <si>
    <t>Q235B</t>
  </si>
  <si>
    <t>m</t>
  </si>
  <si>
    <t>GB/T 11263-2017</t>
  </si>
  <si>
    <t>HW250*250*9*14</t>
  </si>
  <si>
    <t>HW200*200*8*12</t>
  </si>
  <si>
    <t>HW150*150*7*10</t>
  </si>
  <si>
    <t>HN400*200*8*13</t>
  </si>
  <si>
    <t>HM400*300*10*16</t>
  </si>
  <si>
    <t>HM244*175*7*11</t>
  </si>
  <si>
    <t>工字钢</t>
  </si>
  <si>
    <t>360*136*10</t>
  </si>
  <si>
    <t>GB/T 706-2016</t>
  </si>
  <si>
    <t>250*116*8</t>
  </si>
  <si>
    <t>矩形管</t>
  </si>
  <si>
    <t>250*250*12</t>
  </si>
  <si>
    <t>槽钢</t>
  </si>
  <si>
    <t>200*73*7</t>
  </si>
  <si>
    <t>160x65x8.5</t>
  </si>
  <si>
    <t>140x60x8</t>
  </si>
  <si>
    <t>100*48*5.3</t>
  </si>
  <si>
    <t>角钢</t>
  </si>
  <si>
    <t>70x70x7</t>
  </si>
  <si>
    <t>63x63x6</t>
  </si>
  <si>
    <t>40*40*4</t>
  </si>
  <si>
    <t>扁钢</t>
  </si>
  <si>
    <t>200*10</t>
  </si>
  <si>
    <t>GB/T 700-2006</t>
  </si>
  <si>
    <t>100x10</t>
  </si>
  <si>
    <t>100x4</t>
  </si>
  <si>
    <t>60x6</t>
  </si>
  <si>
    <t>30x4</t>
  </si>
  <si>
    <t>圆钢</t>
  </si>
  <si>
    <r>
      <rPr>
        <sz val="11"/>
        <color theme="1"/>
        <rFont val="Arial"/>
        <family val="2"/>
      </rPr>
      <t>ø</t>
    </r>
    <r>
      <rPr>
        <sz val="11"/>
        <color theme="1"/>
        <rFont val="黑体"/>
        <family val="3"/>
        <charset val="134"/>
      </rPr>
      <t>20</t>
    </r>
  </si>
  <si>
    <t>焊接钢管</t>
  </si>
  <si>
    <t>ø42.4*2.5</t>
  </si>
  <si>
    <t>GB/T 3091-2015</t>
  </si>
  <si>
    <t>ø33.7*2.5</t>
  </si>
  <si>
    <t>钢板</t>
  </si>
  <si>
    <t>1500*6000*6</t>
  </si>
  <si>
    <t>张</t>
  </si>
  <si>
    <t>1500*6000*8</t>
  </si>
  <si>
    <t>1500*6000*10</t>
  </si>
  <si>
    <t>1500*6000*12</t>
  </si>
  <si>
    <t>1500*6000*14</t>
  </si>
  <si>
    <t>1500*6000*30</t>
  </si>
  <si>
    <t>90°弯头</t>
  </si>
  <si>
    <t>个</t>
  </si>
  <si>
    <t>HW350*350*12*19</t>
  </si>
  <si>
    <t>Q355B</t>
  </si>
  <si>
    <t>HW300*300*10*15</t>
  </si>
  <si>
    <t>HN500*200*10*16</t>
  </si>
  <si>
    <t>HN250*125*6*9</t>
  </si>
  <si>
    <t>HN200*100*5.5*8</t>
  </si>
  <si>
    <t>HM550*300*11*18</t>
  </si>
  <si>
    <t>HM340*250*9*14</t>
  </si>
  <si>
    <t>HM294*200*8*12</t>
  </si>
  <si>
    <r>
      <rPr>
        <sz val="16"/>
        <rFont val="宋体"/>
        <family val="3"/>
        <charset val="134"/>
      </rPr>
      <t>福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建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省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工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业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设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备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安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装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有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限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公</t>
    </r>
    <r>
      <rPr>
        <sz val="16"/>
        <rFont val="Times New Roman"/>
        <family val="1"/>
      </rPr>
      <t xml:space="preserve"> </t>
    </r>
    <r>
      <rPr>
        <sz val="16"/>
        <rFont val="宋体"/>
        <family val="3"/>
        <charset val="134"/>
      </rPr>
      <t>司</t>
    </r>
  </si>
  <si>
    <r>
      <rPr>
        <sz val="18"/>
        <rFont val="黑体"/>
        <family val="3"/>
        <charset val="134"/>
      </rPr>
      <t>施</t>
    </r>
    <r>
      <rPr>
        <sz val="18"/>
        <rFont val="Times New Roman"/>
        <family val="1"/>
      </rPr>
      <t xml:space="preserve">  </t>
    </r>
    <r>
      <rPr>
        <sz val="18"/>
        <rFont val="黑体"/>
        <family val="3"/>
        <charset val="134"/>
      </rPr>
      <t>工</t>
    </r>
    <r>
      <rPr>
        <sz val="18"/>
        <rFont val="Times New Roman"/>
        <family val="1"/>
      </rPr>
      <t xml:space="preserve">  </t>
    </r>
    <r>
      <rPr>
        <sz val="18"/>
        <rFont val="黑体"/>
        <family val="3"/>
        <charset val="134"/>
      </rPr>
      <t>询</t>
    </r>
    <r>
      <rPr>
        <sz val="18"/>
        <rFont val="Times New Roman"/>
        <family val="1"/>
      </rPr>
      <t xml:space="preserve">  </t>
    </r>
    <r>
      <rPr>
        <sz val="18"/>
        <rFont val="黑体"/>
        <family val="3"/>
        <charset val="134"/>
      </rPr>
      <t>价</t>
    </r>
    <r>
      <rPr>
        <sz val="18"/>
        <rFont val="Times New Roman"/>
        <family val="1"/>
      </rPr>
      <t xml:space="preserve">  </t>
    </r>
    <r>
      <rPr>
        <sz val="18"/>
        <rFont val="黑体"/>
        <family val="3"/>
        <charset val="134"/>
      </rPr>
      <t>单</t>
    </r>
  </si>
  <si>
    <t xml:space="preserve"> 单位工程：</t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</si>
  <si>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分部工程：工艺管道安装</t>
    </r>
  </si>
  <si>
    <t>编号：</t>
  </si>
  <si>
    <t>规  格</t>
  </si>
  <si>
    <t>标准</t>
  </si>
  <si>
    <t>单重</t>
  </si>
  <si>
    <t>重量</t>
  </si>
  <si>
    <t>单面积</t>
  </si>
  <si>
    <t>总面积</t>
  </si>
  <si>
    <t>英寸</t>
  </si>
  <si>
    <t>压力</t>
  </si>
  <si>
    <t>密封</t>
  </si>
  <si>
    <t>Gate valve
闸阀</t>
  </si>
  <si>
    <t>BB OS&amp;Y RF CL150 
API600 
BDY:A216-WCB（阀体材质） 
SEAT:HARD FACED（阀座密封面材质） 
DIST/ST:13CR（闸板密封面材质）</t>
  </si>
  <si>
    <t>1"</t>
  </si>
  <si>
    <t>CL150</t>
  </si>
  <si>
    <t>RF</t>
  </si>
  <si>
    <t>PCS</t>
  </si>
  <si>
    <t>API600</t>
  </si>
  <si>
    <t>BB OS&amp;Y RF CL150 
API600
BDY:A216-WCB（阀体材质）
SEAT:HARD FACED （阀座密封面材质）
DIST/ST:14CR（闸板密封面材质）</t>
  </si>
  <si>
    <t>2"</t>
  </si>
  <si>
    <t>BB OS&amp;Y RF CL150 
API600
BDY:A216-WCB （阀体材质）
SEAT:HARD FACED （阀座密封面材质）
DIST/ST:15CR（闸板密封面材质）</t>
  </si>
  <si>
    <t>8"</t>
  </si>
  <si>
    <t>Globe valve
截止阀</t>
  </si>
  <si>
    <t>BB OS&amp;Y bellow seal RF CL150 
API602 
BDY:A216-WCB or A105（阀体材质） 
bellow seat:316L 
body seat/disk: STL6 STEM: 13CR</t>
  </si>
  <si>
    <t>API602</t>
  </si>
  <si>
    <t>BB OS&amp;Y RF CL150 
API602 
BDY:A216-WCB （阀体材质）
SEAT:HARD FACED （阀座密封面材质）
DIST/ST:13CR（闸板密封面材质）</t>
  </si>
  <si>
    <t>BB OS&amp;Y RF CL150 
API602
BDY:A216-WCB（阀体材质） 
SEAT:HARD FACED （阀座密封面材质）
DIST/ST:13CR（阀板密封面材质）</t>
  </si>
  <si>
    <t>1-1/2"</t>
  </si>
  <si>
    <t>3"</t>
  </si>
  <si>
    <t>Globe valve</t>
  </si>
  <si>
    <t>BB OS&amp;Y RF CL150 
API602 
BDY:A216-WCB （阀体材质）
SEAT:HARD FACED（阀座密封面材质）
DIST/ST:13CR（闸板密封面材质）</t>
  </si>
  <si>
    <t>3/4"</t>
  </si>
  <si>
    <t>4"</t>
  </si>
  <si>
    <t>6"</t>
  </si>
  <si>
    <t xml:space="preserve">Check valve
止回阀 </t>
  </si>
  <si>
    <t>BC SWING RF CL150 
API594 
BDY:A216-WCB （阀体材质）
ST:F6 DISC:13CR</t>
  </si>
  <si>
    <t>API594</t>
  </si>
  <si>
    <t xml:space="preserve">Ball valve
球阀 </t>
  </si>
  <si>
    <t>reg port blow-proof stem RF CL150 
API608
BDY:A216-WCB （阀体材质）
BALL/ST:316SS+RPTFE 
STEM:316SS</t>
  </si>
  <si>
    <t>API608</t>
  </si>
  <si>
    <t>reg port blow-proof stem RF CL150 
API608 
BDY:A216-WCB （阀体材质）
BALL/ST:316SS+RPTFE 
STEM:316SS</t>
  </si>
  <si>
    <t>reg port blow-proof stem RF CL150 
API608 
BDY:A351-CF8M （阀体材质）
BALL/ST:F316+RPTFE 
STEM:F316</t>
  </si>
  <si>
    <t>合计</t>
  </si>
  <si>
    <t>NPS</t>
  </si>
  <si>
    <t>外径</t>
  </si>
  <si>
    <t>壁厚</t>
  </si>
  <si>
    <t xml:space="preserve">Blind flange
法兰盲板 </t>
  </si>
  <si>
    <t>A105 150# RF ASME B16.5</t>
  </si>
  <si>
    <t xml:space="preserve"> NPS1</t>
  </si>
  <si>
    <t>片</t>
  </si>
  <si>
    <t>ASME B16.5</t>
  </si>
  <si>
    <t xml:space="preserve"> NPS1-1/2</t>
  </si>
  <si>
    <t xml:space="preserve">A105 150# RF ASME B16.5 </t>
  </si>
  <si>
    <t xml:space="preserve"> NPS2</t>
  </si>
  <si>
    <t xml:space="preserve"> NPS3</t>
  </si>
  <si>
    <t xml:space="preserve"> NPS3/4</t>
  </si>
  <si>
    <t xml:space="preserve"> NPS4</t>
  </si>
  <si>
    <t xml:space="preserve"> NPS6</t>
  </si>
  <si>
    <t xml:space="preserve">Cap THD
管帽 </t>
  </si>
  <si>
    <t xml:space="preserve">A105 3000# ASME B16.11 </t>
  </si>
  <si>
    <t xml:space="preserve">ASME B16.11 </t>
  </si>
  <si>
    <t>A105 3000# ASME B16.11</t>
  </si>
  <si>
    <t xml:space="preserve">Elbow 45
45度弯头 </t>
  </si>
  <si>
    <t>A234-WPB-S LR BW  ASME B16.9</t>
  </si>
  <si>
    <t xml:space="preserve"> NPS1 XS</t>
  </si>
  <si>
    <t>ASME B16.9</t>
  </si>
  <si>
    <t xml:space="preserve"> NPS2 STD</t>
  </si>
  <si>
    <t xml:space="preserve">Elbow 90
90度弯头 </t>
  </si>
  <si>
    <t xml:space="preserve"> NPS1-1/2 XS</t>
  </si>
  <si>
    <t xml:space="preserve"> NPS2-1/2 STD</t>
  </si>
  <si>
    <t xml:space="preserve"> NPS3 STD</t>
  </si>
  <si>
    <t xml:space="preserve"> NPS3/4 XS</t>
  </si>
  <si>
    <t xml:space="preserve"> NPS4 STD</t>
  </si>
  <si>
    <t xml:space="preserve"> NPS5 STD</t>
  </si>
  <si>
    <t xml:space="preserve"> NPS6 STD</t>
  </si>
  <si>
    <t xml:space="preserve"> NPS8 STD</t>
  </si>
  <si>
    <t xml:space="preserve">Nipple
短管 </t>
  </si>
  <si>
    <t xml:space="preserve">A106-B SMLS TOExPOE  </t>
  </si>
  <si>
    <t xml:space="preserve"> NPS1 SCH160 2IN long</t>
  </si>
  <si>
    <t xml:space="preserve"> NPS1 SCH160 4IN long</t>
  </si>
  <si>
    <t xml:space="preserve"> NPS3/4 SCH160 2IN long</t>
  </si>
  <si>
    <t xml:space="preserve"> NPS3/4 SCH160 3IN long</t>
  </si>
  <si>
    <t xml:space="preserve">Reducer conc.
同心大小头 </t>
  </si>
  <si>
    <t xml:space="preserve">A234-WPB-S BW ASME B16.9 </t>
  </si>
  <si>
    <t xml:space="preserve"> NPS2x1 STDxXS</t>
  </si>
  <si>
    <t xml:space="preserve">ASME B16.9 </t>
  </si>
  <si>
    <t xml:space="preserve"> NPS2x1-1/2 STDxXS</t>
  </si>
  <si>
    <t xml:space="preserve"> NPS3x2 STDxSTD</t>
  </si>
  <si>
    <t>Reducer ecc.
偏心大小头</t>
  </si>
  <si>
    <t xml:space="preserve"> NPS1-1/2x1 STDxSTD</t>
  </si>
  <si>
    <t xml:space="preserve"> NPS2x1 STDxSTD</t>
  </si>
  <si>
    <t xml:space="preserve"> NPS4x1-1/2 STDxXS</t>
  </si>
  <si>
    <t xml:space="preserve"> NPS4x2 STDxSTD</t>
  </si>
  <si>
    <t xml:space="preserve"> NPS5x3 STDxSTD</t>
  </si>
  <si>
    <t xml:space="preserve"> NPS5x4 STDxSTD</t>
  </si>
  <si>
    <t xml:space="preserve"> NPS6x4 STDxSTD</t>
  </si>
  <si>
    <t xml:space="preserve"> NPS8x6 STDxSTD</t>
  </si>
  <si>
    <t xml:space="preserve">Tee reduced
异径三通 </t>
  </si>
  <si>
    <t>A234-WPB-S BW  ASME B16.9</t>
  </si>
  <si>
    <t xml:space="preserve"> NPS1-1/2x1 XSxXS</t>
  </si>
  <si>
    <t xml:space="preserve"> NPS1x3/4 XSxXS</t>
  </si>
  <si>
    <t xml:space="preserve">Tee straight
同径三通 </t>
  </si>
  <si>
    <t xml:space="preserve"> NPS1-1/2x1-1/2 XSxXS</t>
  </si>
  <si>
    <t xml:space="preserve"> NPS1x1 XSxXS</t>
  </si>
  <si>
    <t xml:space="preserve"> NPS2*2
STD*STD</t>
  </si>
  <si>
    <t xml:space="preserve"> NPS3*3
STD*STD</t>
  </si>
  <si>
    <t xml:space="preserve"> NPS4*4
STD*STD</t>
  </si>
  <si>
    <t xml:space="preserve"> NPS5*5
STD*STD</t>
  </si>
  <si>
    <t>A105 SW 3000# ASME B16.11</t>
  </si>
  <si>
    <t xml:space="preserve"> NPS1*1</t>
  </si>
  <si>
    <t xml:space="preserve">Weld neck flange
高径对焊法兰 </t>
  </si>
  <si>
    <t xml:space="preserve">A105 RF ASME B16.5 </t>
  </si>
  <si>
    <t xml:space="preserve"> NPS1 150#  XS </t>
  </si>
  <si>
    <t>A105 RF ASME B16.5</t>
  </si>
  <si>
    <t xml:space="preserve"> NPS1-1/2 150#  XS</t>
  </si>
  <si>
    <t xml:space="preserve"> NPS2 150# STD</t>
  </si>
  <si>
    <t xml:space="preserve"> NPS3 150# STD</t>
  </si>
  <si>
    <t xml:space="preserve"> NPS3/4 150# XS</t>
  </si>
  <si>
    <t xml:space="preserve"> NPS4 150# STD</t>
  </si>
  <si>
    <t xml:space="preserve"> NPS6 150# STD</t>
  </si>
  <si>
    <t xml:space="preserve"> NPS8 150# STD</t>
  </si>
  <si>
    <t>Flange
平焊法兰</t>
  </si>
  <si>
    <t>A105 150# SW RF ASME B16.5</t>
  </si>
  <si>
    <t xml:space="preserve">Weldolet
管座 </t>
  </si>
  <si>
    <t xml:space="preserve">A105 BW STD MSS SP-97 </t>
  </si>
  <si>
    <t xml:space="preserve"> NPS8x1 STDxXS</t>
  </si>
  <si>
    <t xml:space="preserve">MSS SP-97 </t>
  </si>
  <si>
    <t xml:space="preserve"> NPS2-1/2x1 STDxXS</t>
  </si>
  <si>
    <t xml:space="preserve"> NPS2x3/4 STDxXS</t>
  </si>
  <si>
    <t xml:space="preserve"> NPS3x1 STDxXS</t>
  </si>
  <si>
    <t xml:space="preserve"> NPS4x1 STDxXS</t>
  </si>
  <si>
    <t xml:space="preserve"> NPS5x1 STDxXS</t>
  </si>
  <si>
    <t xml:space="preserve"> NPS6x1 STDxXS</t>
  </si>
  <si>
    <t>Socketolet
管座</t>
  </si>
  <si>
    <t>A105-MSS SW 3000# SP-97</t>
  </si>
  <si>
    <t xml:space="preserve"> NPS4x1</t>
  </si>
  <si>
    <t>FLAT GASKET</t>
  </si>
  <si>
    <t xml:space="preserve">T/G HG/T20592 Neoprene Rubber </t>
  </si>
  <si>
    <t xml:space="preserve"> NPS4 PN10 t=1.5mm</t>
  </si>
  <si>
    <t>HG/T20592</t>
  </si>
  <si>
    <t xml:space="preserve"> NPS6 PN10 t=1.5mm</t>
  </si>
  <si>
    <t xml:space="preserve"> NPS8 PN10 t=1.5mm</t>
  </si>
  <si>
    <t xml:space="preserve"> NPS10 PN10 t=1.5mm</t>
  </si>
  <si>
    <t xml:space="preserve"> NPS12 PN10 t=1.5mm</t>
  </si>
  <si>
    <t xml:space="preserve">Flat Gasket </t>
  </si>
  <si>
    <t>T12, PTFE with barium sulfate filler, RF, B16.5,</t>
  </si>
  <si>
    <t xml:space="preserve"> NPS1-1/2, CLASS150, t=0.0625in, 48x86x1.5875</t>
  </si>
  <si>
    <t xml:space="preserve"> NPS1-1/4, CLASS150, t=0.0625in, 42x76x1.5875</t>
  </si>
  <si>
    <t xml:space="preserve"> NPS1, CLASS150, t=0.0625in, 33x67x1.5875</t>
  </si>
  <si>
    <t xml:space="preserve">T12, PTFE with barium sulfate filler, RF, B16.5, </t>
  </si>
  <si>
    <t>NPS1/2, CLASS150, t=0.0625in, 21x48x1.5875</t>
  </si>
  <si>
    <t xml:space="preserve"> NPS10, CLASS150, t=0.0625in, 273x340x1.5875</t>
  </si>
  <si>
    <t xml:space="preserve"> NPS12, CLASS150, t=0.0625in, 324x410x1.5875</t>
  </si>
  <si>
    <t xml:space="preserve"> NPS2-1/2, CLASS150, t=0.0625in, 73x124x1.5875</t>
  </si>
  <si>
    <t xml:space="preserve"> NPS2, CLASS150, t=0.0625in, 60x105x1.5875</t>
  </si>
  <si>
    <t xml:space="preserve"> NPS3, CLASS150, t=0.0625in, 89x137x1.5875</t>
  </si>
  <si>
    <t xml:space="preserve"> NPS3/4, CLASS150, t=0.0625in, 27x57x1.5875</t>
  </si>
  <si>
    <t xml:space="preserve"> NPS4, CLASS150, t=0.0625in, 114x175x1.5875</t>
  </si>
  <si>
    <t xml:space="preserve"> NPS5, CLASS150, t=0.0625in, 141x197x1.5875</t>
  </si>
  <si>
    <t xml:space="preserve"> NPS6, CLASS150, t=0.0625in, 168x222x1.5875</t>
  </si>
  <si>
    <t xml:space="preserve"> NPS8, CLASS150, t=0.0625in, 219x279x1.5875</t>
  </si>
  <si>
    <t>T16, RPTFE (GYLON 3545), RF, B16.5,</t>
  </si>
  <si>
    <t xml:space="preserve"> NPS1, CLASS150, t=0.125in</t>
  </si>
  <si>
    <t xml:space="preserve"> NPS2, CLASS150, t=0.125in</t>
  </si>
  <si>
    <t xml:space="preserve"> NPS3, CLASS150, t=0.125in</t>
  </si>
  <si>
    <t xml:space="preserve">Spiral wound gasket </t>
  </si>
  <si>
    <t>S24, Graphite/SS304/CS, RF, B16.5</t>
  </si>
  <si>
    <t xml:space="preserve"> NPS1-1/2, CLASS150, t=0.175in, 44.5x85.9x4.45</t>
  </si>
  <si>
    <t xml:space="preserve"> NPS1, CLASS150, t=0.175in, 26.9x66.8x4.45</t>
  </si>
  <si>
    <t xml:space="preserve"> NPS2, CLASS150, t=0.175in, 55.6x104.9x4.45</t>
  </si>
  <si>
    <t xml:space="preserve"> NPS3, CLASS150, t=0.175in, 81x136.7x4.45</t>
  </si>
  <si>
    <t xml:space="preserve"> NPS3/4, CLASS150, t=0.175in, 20.6x57.2x4.45</t>
  </si>
  <si>
    <t xml:space="preserve"> NPS4, CLASS150, t=0.175in, 106.4x174.8x4.45</t>
  </si>
  <si>
    <t xml:space="preserve"> NPS6, CLASS150, t=0.175in, 157.2x222.3x4.45</t>
  </si>
  <si>
    <t xml:space="preserve"> NPS8, CLASS150, t=0.175in, 215.9x279.4x4.45</t>
  </si>
  <si>
    <t xml:space="preserve">Stud bolt with full-length thread </t>
  </si>
  <si>
    <t>H.NUTx2 A193-B7/A194-2H</t>
  </si>
  <si>
    <t>1/2",75mm</t>
  </si>
  <si>
    <t>套</t>
  </si>
  <si>
    <t>A193-B7/A194-2H</t>
  </si>
  <si>
    <t>配1螺母1平垫</t>
  </si>
  <si>
    <t>1/2",85mm</t>
  </si>
  <si>
    <t>1/2",90mm</t>
  </si>
  <si>
    <t>3/4",110mm</t>
  </si>
  <si>
    <t>3/4",120mm</t>
  </si>
  <si>
    <t>5/8",85mm</t>
  </si>
  <si>
    <t>5/8",100mm</t>
  </si>
  <si>
    <t>Stud bolt with full-length thread</t>
  </si>
  <si>
    <t xml:space="preserve"> H.NUTx2 A193-B8M/A194-8M</t>
  </si>
  <si>
    <t>A193-B8M/A194-8M</t>
  </si>
  <si>
    <t>1/2",80mm</t>
  </si>
  <si>
    <t>1/2",95mm</t>
  </si>
  <si>
    <t>1/2",105mm</t>
  </si>
  <si>
    <t>11/16",100mm</t>
  </si>
  <si>
    <t>3/4",115mm</t>
  </si>
  <si>
    <t>3/4",125mm</t>
  </si>
  <si>
    <t>5/8",105mm</t>
  </si>
  <si>
    <t>5/8",110mm</t>
  </si>
  <si>
    <t>5/8",125mm</t>
  </si>
  <si>
    <t>5/8",130mm</t>
  </si>
  <si>
    <t>5/8",170mm</t>
  </si>
  <si>
    <t>5/8",180mm</t>
  </si>
  <si>
    <t>5/8",75mm</t>
  </si>
  <si>
    <t>5/8",90mm</t>
  </si>
  <si>
    <t>5/8",95mm</t>
  </si>
  <si>
    <t>7/8",110mm</t>
  </si>
  <si>
    <t>7/8",115mm</t>
  </si>
  <si>
    <t>7/8",140mm</t>
  </si>
  <si>
    <t>7/8",150mm</t>
  </si>
  <si>
    <t>7/8",220mm</t>
  </si>
  <si>
    <t>材料统计汇总表</t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</si>
  <si>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分部工程：工艺仪表安装</t>
    </r>
  </si>
  <si>
    <t>00
总平</t>
  </si>
  <si>
    <t>01
甲1</t>
  </si>
  <si>
    <t>02
甲2</t>
  </si>
  <si>
    <t>03
甲库</t>
  </si>
  <si>
    <t>04
乙库1</t>
  </si>
  <si>
    <t>05
乙库2</t>
  </si>
  <si>
    <t>06
公共</t>
  </si>
  <si>
    <t>07
罐区</t>
  </si>
  <si>
    <t>08
固废间</t>
  </si>
  <si>
    <t>11
应急池</t>
  </si>
  <si>
    <t>12
门卫</t>
  </si>
  <si>
    <t>13
管廊</t>
  </si>
  <si>
    <t>汇总</t>
  </si>
  <si>
    <t xml:space="preserve">Pipe </t>
  </si>
  <si>
    <t>A312-TP316/316L EFW E=0.80 BE</t>
  </si>
  <si>
    <t xml:space="preserve"> NPS10-SCH10S</t>
  </si>
  <si>
    <t>甲供</t>
  </si>
  <si>
    <t xml:space="preserve">A312-TP316/316L EFW E=0.80 BE </t>
  </si>
  <si>
    <t xml:space="preserve"> NPS12-SCH10S</t>
  </si>
  <si>
    <t xml:space="preserve"> NPS6-SCH10S</t>
  </si>
  <si>
    <t xml:space="preserve"> NPS8-SCH10S</t>
  </si>
  <si>
    <t>A312-TP316/316L SMLS/EFW E=0.80 PE</t>
  </si>
  <si>
    <t xml:space="preserve"> NPS1-SCH10S</t>
  </si>
  <si>
    <t xml:space="preserve">A312-TP316/316L SMLS/EFW E=0.80 PE </t>
  </si>
  <si>
    <t xml:space="preserve"> NPS1/2-SCH40S</t>
  </si>
  <si>
    <t xml:space="preserve"> NPS1-1/2-SCH10S</t>
  </si>
  <si>
    <t xml:space="preserve"> NPS1-1/4-SCH10S</t>
  </si>
  <si>
    <t xml:space="preserve"> NPS2-SCH10S</t>
  </si>
  <si>
    <t xml:space="preserve"> NPS2-1/2-SCH10S</t>
  </si>
  <si>
    <t xml:space="preserve"> NPS3-SCH10S</t>
  </si>
  <si>
    <t xml:space="preserve"> NPS3/4-SCH40S</t>
  </si>
  <si>
    <t xml:space="preserve"> NPS4-SCH10S</t>
  </si>
  <si>
    <t xml:space="preserve"> NPS5-SCH10S</t>
  </si>
  <si>
    <t xml:space="preserve">A106-B SMLS BE </t>
  </si>
  <si>
    <t xml:space="preserve"> NPS2-STD </t>
  </si>
  <si>
    <t>乙供</t>
  </si>
  <si>
    <t>A106-B SMLS BE</t>
  </si>
  <si>
    <t xml:space="preserve"> NPS2-1/2 STD </t>
  </si>
  <si>
    <t xml:space="preserve"> NPS3-STD </t>
  </si>
  <si>
    <t xml:space="preserve"> NPS4-STD </t>
  </si>
  <si>
    <t xml:space="preserve"> NPS5-STD </t>
  </si>
  <si>
    <t xml:space="preserve"> NPS6-STD </t>
  </si>
  <si>
    <t xml:space="preserve"> NPS8-STD </t>
  </si>
  <si>
    <t xml:space="preserve"> NPS1-XS </t>
  </si>
  <si>
    <t xml:space="preserve"> NPS1-1/2-XS </t>
  </si>
  <si>
    <t xml:space="preserve"> NPS3/4-XS </t>
  </si>
  <si>
    <t>A106-B SMLS PE</t>
  </si>
  <si>
    <t>A53-B type E (ERW) E=0.85 BE</t>
  </si>
  <si>
    <t xml:space="preserve">PIPE </t>
  </si>
  <si>
    <t>FRP/PE PE MFR</t>
  </si>
  <si>
    <t>PP-H SMLS PE MFR</t>
  </si>
  <si>
    <t xml:space="preserve"> NPS12</t>
  </si>
  <si>
    <t xml:space="preserve"> NPS8</t>
  </si>
  <si>
    <t>PVDF SMLS PE MFR</t>
  </si>
  <si>
    <t>管道</t>
  </si>
  <si>
    <t xml:space="preserve">Blind flange </t>
  </si>
  <si>
    <t>pcs</t>
  </si>
  <si>
    <t xml:space="preserve">Cap THD </t>
  </si>
  <si>
    <t xml:space="preserve">Elbow 45 </t>
  </si>
  <si>
    <t xml:space="preserve">Elbow 90 </t>
  </si>
  <si>
    <t>Flange</t>
  </si>
  <si>
    <t xml:space="preserve">Nipple </t>
  </si>
  <si>
    <t xml:space="preserve">Reducer conc. </t>
  </si>
  <si>
    <t>Reducer ecc.</t>
  </si>
  <si>
    <t>Socketolet</t>
  </si>
  <si>
    <t>A105 - MSS SW 3000# SP-97</t>
  </si>
  <si>
    <t xml:space="preserve">Tee reduced </t>
  </si>
  <si>
    <t xml:space="preserve">Tee straight </t>
  </si>
  <si>
    <t xml:space="preserve"> NPS2*2</t>
  </si>
  <si>
    <t xml:space="preserve"> NPS3*3</t>
  </si>
  <si>
    <t xml:space="preserve"> NPS4*4</t>
  </si>
  <si>
    <t xml:space="preserve"> NPS5*5</t>
  </si>
  <si>
    <t xml:space="preserve">Weld neck flange </t>
  </si>
  <si>
    <t xml:space="preserve">Weldolet </t>
  </si>
  <si>
    <t>碳钢配件</t>
  </si>
  <si>
    <t>A182-F316/316L RF ASME B16.5</t>
  </si>
  <si>
    <t xml:space="preserve"> NPS1 150#</t>
  </si>
  <si>
    <t xml:space="preserve"> NPS1/2 150#</t>
  </si>
  <si>
    <t xml:space="preserve"> NPS10 150#</t>
  </si>
  <si>
    <t xml:space="preserve"> NPS2 150#</t>
  </si>
  <si>
    <t xml:space="preserve"> NPS2-1/2 150#</t>
  </si>
  <si>
    <t xml:space="preserve"> NPS3/4 150#</t>
  </si>
  <si>
    <t xml:space="preserve"> NPS4 150#</t>
  </si>
  <si>
    <t xml:space="preserve"> NPS5 150#</t>
  </si>
  <si>
    <t xml:space="preserve"> NPS8 150#</t>
  </si>
  <si>
    <t xml:space="preserve">Cap BW  </t>
  </si>
  <si>
    <t xml:space="preserve">A403-WP316/316L-S ASME B16.9 </t>
  </si>
  <si>
    <t xml:space="preserve"> NPS2 SCH10S</t>
  </si>
  <si>
    <t>A403-WP316/316L ASME B16.11</t>
  </si>
  <si>
    <t xml:space="preserve"> NPS1 3000#</t>
  </si>
  <si>
    <t>A403-WP316/316L  ASME B16.11</t>
  </si>
  <si>
    <t>NPS3/4 3000#</t>
  </si>
  <si>
    <t>A403-WP316/316L LR BW ASME B16.9</t>
  </si>
  <si>
    <t xml:space="preserve"> NPS1 SCH10S</t>
  </si>
  <si>
    <t xml:space="preserve"> NPS3 SCH10S</t>
  </si>
  <si>
    <t xml:space="preserve"> NPS4 SCH10S</t>
  </si>
  <si>
    <t xml:space="preserve"> NPS10 SCH10S</t>
  </si>
  <si>
    <t xml:space="preserve"> NPS6 SCH10S</t>
  </si>
  <si>
    <t xml:space="preserve"> NPS8 SCH10S</t>
  </si>
  <si>
    <t xml:space="preserve"> NPS1/2 SCH40S</t>
  </si>
  <si>
    <t xml:space="preserve"> NPS1-1/2 SCH10S</t>
  </si>
  <si>
    <t xml:space="preserve"> NPS1-1/4 SCH10S</t>
  </si>
  <si>
    <t xml:space="preserve"> NPS2-1/2 SCH10S</t>
  </si>
  <si>
    <t xml:space="preserve"> NPS3/4 SCH40S</t>
  </si>
  <si>
    <t xml:space="preserve"> NPS5 SCH10S</t>
  </si>
  <si>
    <t>Elbow 90</t>
  </si>
  <si>
    <t>A403-WP316/316L-W LR BW ASME B16.9</t>
  </si>
  <si>
    <t xml:space="preserve"> NPS12 SCH10S</t>
  </si>
  <si>
    <t>A403-WP316/316L-W SR BW ASME B16.9</t>
  </si>
  <si>
    <t xml:space="preserve">Flange BLIND </t>
  </si>
  <si>
    <t>316/316L TONGUE HG/T 20592</t>
  </si>
  <si>
    <t xml:space="preserve"> NPS10 PN10</t>
  </si>
  <si>
    <t xml:space="preserve">316/316L TONGUE HG/T 20592 </t>
  </si>
  <si>
    <t xml:space="preserve"> NPS12 PN10</t>
  </si>
  <si>
    <t xml:space="preserve"> NPS6 PN10</t>
  </si>
  <si>
    <t xml:space="preserve"> NPS8 PN10</t>
  </si>
  <si>
    <t xml:space="preserve">Flange </t>
  </si>
  <si>
    <t>316/316L SO GROOVE HG/T 20592</t>
  </si>
  <si>
    <t xml:space="preserve"> NPS10 PN10 </t>
  </si>
  <si>
    <t xml:space="preserve">316/316L SO GROOVE HG/T 20592 </t>
  </si>
  <si>
    <t xml:space="preserve"> NPS12 PN10 </t>
  </si>
  <si>
    <t xml:space="preserve">316/316L SO  GROOVE HG/T 20592 </t>
  </si>
  <si>
    <t xml:space="preserve"> NPS4 PN10 </t>
  </si>
  <si>
    <t>316/316L SO GROOVE  HG/T 20592</t>
  </si>
  <si>
    <t>316/316L SO TONGUE  HG/T 20592</t>
  </si>
  <si>
    <t xml:space="preserve"> NPS1/2 PN10</t>
  </si>
  <si>
    <t xml:space="preserve"> NPS2 PN10</t>
  </si>
  <si>
    <t xml:space="preserve">316/316L SO TONGUE  HG/T 20592 </t>
  </si>
  <si>
    <t xml:space="preserve"> NPS4 PN10</t>
  </si>
  <si>
    <t xml:space="preserve">Lateral </t>
  </si>
  <si>
    <t xml:space="preserve">A403-WP316/316L BW  ASME B16.9 </t>
  </si>
  <si>
    <t xml:space="preserve"> NPS6x6 SCH10SxSCH10S</t>
  </si>
  <si>
    <t xml:space="preserve">Latrolet </t>
  </si>
  <si>
    <t xml:space="preserve"> A182-F316/316L BW STD MSS SP-97</t>
  </si>
  <si>
    <t xml:space="preserve"> NPS4x2 STDxSCH10S</t>
  </si>
  <si>
    <t xml:space="preserve"> A182-F316/316L BW STD MSS SP-97 </t>
  </si>
  <si>
    <t xml:space="preserve"> NPS8x2 STDxSCH10S</t>
  </si>
  <si>
    <t xml:space="preserve">A312-TP316/316L SMLS PBE  </t>
  </si>
  <si>
    <t xml:space="preserve"> NPS2 SCH10S  3IN long</t>
  </si>
  <si>
    <t xml:space="preserve">A312-TP316/316L SMLS TOExPOE  </t>
  </si>
  <si>
    <t xml:space="preserve"> NPS1 SCH80S  3IN long</t>
  </si>
  <si>
    <t xml:space="preserve"> NPS3/4 SCH80S 3IN long</t>
  </si>
  <si>
    <t xml:space="preserve">PIPE BEND </t>
  </si>
  <si>
    <t>A403-WP316/316L 5D BW  ASME B16.9</t>
  </si>
  <si>
    <t>A403-WP316/316L BW ASME B16.9</t>
  </si>
  <si>
    <t xml:space="preserve"> NPS1-1/2x1 SCH10SxSCH10S</t>
  </si>
  <si>
    <t>A403-WP316/316L BW  ASME B16.9</t>
  </si>
  <si>
    <t xml:space="preserve"> NPS1x1/2 SCH10SxSCH40S</t>
  </si>
  <si>
    <t xml:space="preserve"> NPS1x3/4 SCH10SxSCH40S</t>
  </si>
  <si>
    <t xml:space="preserve"> NPS2-1/2x2 SCH10SxSCH10S</t>
  </si>
  <si>
    <t xml:space="preserve"> NPS2x1 SCH10SxSCH10S</t>
  </si>
  <si>
    <t xml:space="preserve"> NPS2x1-1/2 SCH10SxSCH10S</t>
  </si>
  <si>
    <t xml:space="preserve"> NPS2x1-1/4 SCH10SxSCH10S</t>
  </si>
  <si>
    <t xml:space="preserve"> NPS2x3/4 SCH10SxSCH40S</t>
  </si>
  <si>
    <t xml:space="preserve"> NPS3x1 SCH10SxSCH10S</t>
  </si>
  <si>
    <t xml:space="preserve"> NPS3x1-1/2 SCH10SxSCH10S</t>
  </si>
  <si>
    <t xml:space="preserve"> NPS3x2 SCH10SxSCH10S</t>
  </si>
  <si>
    <t xml:space="preserve"> NPS4x3 SCH10SxSCH10S</t>
  </si>
  <si>
    <t xml:space="preserve"> NPS6x4 SCH10SxSCH10S</t>
  </si>
  <si>
    <t xml:space="preserve">Reducer ecc. </t>
  </si>
  <si>
    <t xml:space="preserve"> NPS3x2-1/2 SCH10SxSCH10S</t>
  </si>
  <si>
    <t xml:space="preserve"> NPS4x2 SCH10SxSCH10S</t>
  </si>
  <si>
    <t>A403-WP316/316L-W BW ASME B16.9</t>
  </si>
  <si>
    <t xml:space="preserve"> NPS10x8 SCH10SxSCH10S</t>
  </si>
  <si>
    <t xml:space="preserve"> NPS12x10 SCH10SxSCH10S</t>
  </si>
  <si>
    <t xml:space="preserve"> NPS12x8 SCH10SxSCH10S</t>
  </si>
  <si>
    <t xml:space="preserve"> NPS8x4 SCH10SxSCH10S</t>
  </si>
  <si>
    <t xml:space="preserve"> NPS8x5 SCH10SxSCH10S</t>
  </si>
  <si>
    <t xml:space="preserve"> NPS8x6 SCH10SxSCH10S</t>
  </si>
  <si>
    <t>Tee reduced</t>
  </si>
  <si>
    <t>A403-WP316/316L  BW  ASME B16.9</t>
  </si>
  <si>
    <t xml:space="preserve">A403-WP316/316L-W BW  ASME B16.9 </t>
  </si>
  <si>
    <t xml:space="preserve"> NPS5x4 SCH10SxSCH10S</t>
  </si>
  <si>
    <t xml:space="preserve"> NPS1/2x1/2 SCH40SxSCH40S</t>
  </si>
  <si>
    <t xml:space="preserve"> NPS1x1 SCH10SxSCH10S</t>
  </si>
  <si>
    <t xml:space="preserve"> NPS2-1/2x2-1/2 SCH10SxSCH10S</t>
  </si>
  <si>
    <t xml:space="preserve"> NPS2x2 SCH10SxSCH10S</t>
  </si>
  <si>
    <t xml:space="preserve"> NPS3x3 SCH10SxSCH10S</t>
  </si>
  <si>
    <t xml:space="preserve"> NPS4x4 SCH10SxSCH10S</t>
  </si>
  <si>
    <t>A403-WP316/316L-W BW  ASME B16.9</t>
  </si>
  <si>
    <t xml:space="preserve"> NPS10x10 SCH10SxSCH10S</t>
  </si>
  <si>
    <t xml:space="preserve"> NPS12x12 SCH10SxSCH10S</t>
  </si>
  <si>
    <t xml:space="preserve"> NPS8x8 SCH10SxSCH10S</t>
  </si>
  <si>
    <t>Weld neck flange</t>
  </si>
  <si>
    <t xml:space="preserve"> A182-F316/316L RF ASME B16.5</t>
  </si>
  <si>
    <t xml:space="preserve"> NPS1 150# SCH10S</t>
  </si>
  <si>
    <t xml:space="preserve"> NPS1/2 150# SCH40S</t>
  </si>
  <si>
    <t xml:space="preserve"> NPS10 150# SCH10S</t>
  </si>
  <si>
    <t xml:space="preserve"> NPS1-1/2 150# SCH10S</t>
  </si>
  <si>
    <t xml:space="preserve"> NPS1-1/4 150# SCH10S</t>
  </si>
  <si>
    <t xml:space="preserve"> NPS2 150# SCH10S</t>
  </si>
  <si>
    <t xml:space="preserve"> NPS2-1/2 150# SCH10S</t>
  </si>
  <si>
    <t xml:space="preserve"> NPS3 150# SCH10S</t>
  </si>
  <si>
    <t xml:space="preserve"> NPS3/4 150# SCH40S</t>
  </si>
  <si>
    <t xml:space="preserve"> NPS4 150# SCH10S</t>
  </si>
  <si>
    <t xml:space="preserve"> NPS5 150# SCH10S</t>
  </si>
  <si>
    <t xml:space="preserve"> NPS6 150# SCH10S</t>
  </si>
  <si>
    <t xml:space="preserve"> NPS8 150# SCH10S</t>
  </si>
  <si>
    <t>A182-F316/316L BW MSS SP-97</t>
  </si>
  <si>
    <t xml:space="preserve"> NPS10x1 SCH10SxSCH10S</t>
  </si>
  <si>
    <t xml:space="preserve"> NPS12x1 SCH10SxSCH10S</t>
  </si>
  <si>
    <t xml:space="preserve"> NPS2x1/2 SCH10SxSCH40S</t>
  </si>
  <si>
    <t xml:space="preserve"> NPS3x1/2 SCH10SxSCH40S</t>
  </si>
  <si>
    <t xml:space="preserve"> NPS8x2 SCH10SxSCH10S</t>
  </si>
  <si>
    <t xml:space="preserve"> NPS8x3 SCH10SxSCH10S</t>
  </si>
  <si>
    <t xml:space="preserve">Y-TEE </t>
  </si>
  <si>
    <t>不锈钢配件</t>
  </si>
  <si>
    <t xml:space="preserve">BLIND FLANGE </t>
  </si>
  <si>
    <t>FRP/PE RF MFR</t>
  </si>
  <si>
    <t xml:space="preserve"> NPS1 150# </t>
  </si>
  <si>
    <t>PP-H RF per ASME B16.5</t>
  </si>
  <si>
    <t xml:space="preserve"> NPS12 150#</t>
  </si>
  <si>
    <t xml:space="preserve"> NPS3 150#</t>
  </si>
  <si>
    <t xml:space="preserve"> NPS6 150#</t>
  </si>
  <si>
    <t>PVDF RF MFR</t>
  </si>
  <si>
    <t xml:space="preserve">CAP </t>
  </si>
  <si>
    <t xml:space="preserve">PP-H SMLS BW MFR </t>
  </si>
  <si>
    <t>PVDF IR MFR</t>
  </si>
  <si>
    <t xml:space="preserve">ELBOW 45 </t>
  </si>
  <si>
    <t xml:space="preserve">FRP/PE SW 16# MFR </t>
  </si>
  <si>
    <t xml:space="preserve">PP-H SMLS BF MFR </t>
  </si>
  <si>
    <t>PP-H SMLS BF MFR</t>
  </si>
  <si>
    <t xml:space="preserve">ELBOW 90 </t>
  </si>
  <si>
    <t>FRP/PE SW 16# MFR</t>
  </si>
  <si>
    <t xml:space="preserve">FLANGE </t>
  </si>
  <si>
    <t>PP-H RF MFR per ASME B16.5</t>
  </si>
  <si>
    <t>PVDF SW FF ASME B16.5</t>
  </si>
  <si>
    <t xml:space="preserve"> NPS1-1/2 150#</t>
  </si>
  <si>
    <t>FRP/PE SW RF MFR ASME B16.5</t>
  </si>
  <si>
    <t>FRP/PE SW RF  MFR ASME B16.5</t>
  </si>
  <si>
    <t xml:space="preserve">Lateral reduced </t>
  </si>
  <si>
    <t xml:space="preserve"> NPS12x4</t>
  </si>
  <si>
    <t xml:space="preserve"> NPS12x6</t>
  </si>
  <si>
    <t xml:space="preserve"> NPS12x8</t>
  </si>
  <si>
    <t xml:space="preserve"> NPS6x4</t>
  </si>
  <si>
    <t xml:space="preserve"> NPS8x4</t>
  </si>
  <si>
    <t xml:space="preserve"> NPS8x6</t>
  </si>
  <si>
    <t xml:space="preserve"> NPS2x1</t>
  </si>
  <si>
    <t>PP-H SMLS BW MFR</t>
  </si>
  <si>
    <t xml:space="preserve"> NPS1x3/4</t>
  </si>
  <si>
    <t xml:space="preserve"> NPS4x3</t>
  </si>
  <si>
    <t xml:space="preserve"> NPS2 x 1-1/2</t>
  </si>
  <si>
    <t xml:space="preserve"> NPS3x2</t>
  </si>
  <si>
    <t xml:space="preserve">TEE reduced </t>
  </si>
  <si>
    <t xml:space="preserve"> NPS3x1</t>
  </si>
  <si>
    <t xml:space="preserve"> NPS6x2</t>
  </si>
  <si>
    <t xml:space="preserve">TEE straight </t>
  </si>
  <si>
    <t>非金属配件</t>
  </si>
  <si>
    <t xml:space="preserve">Ball valve </t>
  </si>
  <si>
    <r>
      <rPr>
        <sz val="9"/>
        <color theme="1"/>
        <rFont val="宋体"/>
        <family val="3"/>
        <charset val="134"/>
        <scheme val="minor"/>
      </rPr>
      <t>reg port blow-proof stem</t>
    </r>
    <r>
      <rPr>
        <sz val="9"/>
        <color rgb="FF7030A0"/>
        <rFont val="宋体"/>
        <family val="3"/>
        <charset val="134"/>
        <scheme val="minor"/>
      </rPr>
      <t xml:space="preserve"> CL150 BW SCH40S </t>
    </r>
    <r>
      <rPr>
        <sz val="9"/>
        <color theme="1"/>
        <rFont val="宋体"/>
        <family val="3"/>
        <charset val="134"/>
        <scheme val="minor"/>
      </rPr>
      <t xml:space="preserve">
API608 
BDY:A351-CF8M 
BALL/ST:F316+RPTFE
STEM:F316</t>
    </r>
  </si>
  <si>
    <t xml:space="preserve"> 1"</t>
  </si>
  <si>
    <r>
      <rPr>
        <sz val="9"/>
        <color theme="1"/>
        <rFont val="宋体"/>
        <family val="3"/>
        <charset val="134"/>
        <scheme val="minor"/>
      </rPr>
      <t>reg port blow-proof stem</t>
    </r>
    <r>
      <rPr>
        <sz val="9"/>
        <color rgb="FF7030A0"/>
        <rFont val="宋体"/>
        <family val="3"/>
        <charset val="134"/>
        <scheme val="minor"/>
      </rPr>
      <t xml:space="preserve"> CL150 BW SCH40S </t>
    </r>
    <r>
      <rPr>
        <sz val="9"/>
        <color theme="1"/>
        <rFont val="宋体"/>
        <family val="3"/>
        <charset val="134"/>
        <scheme val="minor"/>
      </rPr>
      <t xml:space="preserve">
API608 
BDY:A351-CF8M 
BALL/ST:F316+RPTFE 
STEM:F316</t>
    </r>
  </si>
  <si>
    <t xml:space="preserve"> 1/2"</t>
  </si>
  <si>
    <t xml:space="preserve"> 1-1/2"</t>
  </si>
  <si>
    <r>
      <rPr>
        <sz val="9"/>
        <color theme="1"/>
        <rFont val="宋体"/>
        <family val="3"/>
        <charset val="134"/>
        <scheme val="minor"/>
      </rPr>
      <t>reg port blow-proof stem</t>
    </r>
    <r>
      <rPr>
        <sz val="9"/>
        <color rgb="FF7030A0"/>
        <rFont val="宋体"/>
        <family val="3"/>
        <charset val="134"/>
        <scheme val="minor"/>
      </rPr>
      <t xml:space="preserve"> CL150 BW SCH40S </t>
    </r>
    <r>
      <rPr>
        <sz val="9"/>
        <color theme="1"/>
        <rFont val="宋体"/>
        <family val="3"/>
        <charset val="134"/>
        <scheme val="minor"/>
      </rPr>
      <t>API608 
BDY:A351-CF8M 
BALL/ST:F316+RPTFE 
STEM:F316</t>
    </r>
  </si>
  <si>
    <r>
      <rPr>
        <sz val="9"/>
        <color theme="1"/>
        <rFont val="宋体"/>
        <family val="3"/>
        <charset val="134"/>
        <scheme val="minor"/>
      </rPr>
      <t xml:space="preserve">reg port blow-proof stem </t>
    </r>
    <r>
      <rPr>
        <sz val="9"/>
        <color rgb="FF7030A0"/>
        <rFont val="宋体"/>
        <family val="3"/>
        <charset val="134"/>
        <scheme val="minor"/>
      </rPr>
      <t xml:space="preserve">CL150 BW SCH40S </t>
    </r>
    <r>
      <rPr>
        <sz val="9"/>
        <color theme="1"/>
        <rFont val="宋体"/>
        <family val="3"/>
        <charset val="134"/>
        <scheme val="minor"/>
      </rPr>
      <t xml:space="preserve">
API608 
BDY:A351-CF8M 
BALL/ST:F316+RPTFE 
STEM:F316</t>
    </r>
  </si>
  <si>
    <t>2-1/2"</t>
  </si>
  <si>
    <r>
      <rPr>
        <sz val="9"/>
        <color theme="1"/>
        <rFont val="宋体"/>
        <family val="3"/>
        <charset val="134"/>
        <scheme val="minor"/>
      </rPr>
      <t xml:space="preserve">reg port blow-proof stem </t>
    </r>
    <r>
      <rPr>
        <sz val="9"/>
        <color rgb="FF7030A0"/>
        <rFont val="宋体"/>
        <family val="3"/>
        <charset val="134"/>
        <scheme val="minor"/>
      </rPr>
      <t xml:space="preserve">CL150 BW SCH40S </t>
    </r>
    <r>
      <rPr>
        <sz val="9"/>
        <color theme="1"/>
        <rFont val="宋体"/>
        <family val="3"/>
        <charset val="134"/>
        <scheme val="minor"/>
      </rPr>
      <t xml:space="preserve">
API608 
BDY:A351-CF8M 
BALL/ST:F316+RPTFE 
STEM:F316 </t>
    </r>
    <r>
      <rPr>
        <sz val="9"/>
        <color rgb="FF7030A0"/>
        <rFont val="宋体"/>
        <family val="3"/>
        <charset val="134"/>
        <scheme val="minor"/>
      </rPr>
      <t>EXT STEM 100MM</t>
    </r>
  </si>
  <si>
    <r>
      <rPr>
        <sz val="9"/>
        <color theme="1"/>
        <rFont val="宋体"/>
        <family val="3"/>
        <charset val="134"/>
        <scheme val="minor"/>
      </rPr>
      <t xml:space="preserve">reg port blow-proof stem </t>
    </r>
    <r>
      <rPr>
        <sz val="9"/>
        <color rgb="FF7030A0"/>
        <rFont val="宋体"/>
        <family val="3"/>
        <charset val="134"/>
        <scheme val="minor"/>
      </rPr>
      <t xml:space="preserve">RF CL150 </t>
    </r>
    <r>
      <rPr>
        <sz val="9"/>
        <color theme="1"/>
        <rFont val="宋体"/>
        <family val="3"/>
        <charset val="134"/>
        <scheme val="minor"/>
      </rPr>
      <t xml:space="preserve">
API608 
BDY:A351-CF8M 
BALL/ST:F316+RPTFE 
STEM:F316</t>
    </r>
  </si>
  <si>
    <t>1/2"</t>
  </si>
  <si>
    <r>
      <rPr>
        <sz val="9"/>
        <color theme="1"/>
        <rFont val="宋体"/>
        <family val="3"/>
        <charset val="134"/>
        <scheme val="minor"/>
      </rPr>
      <t>reg port blow-proof stem</t>
    </r>
    <r>
      <rPr>
        <sz val="9"/>
        <color rgb="FF7030A0"/>
        <rFont val="宋体"/>
        <family val="3"/>
        <charset val="134"/>
        <scheme val="minor"/>
      </rPr>
      <t xml:space="preserve"> RF CL150 </t>
    </r>
    <r>
      <rPr>
        <sz val="9"/>
        <color theme="1"/>
        <rFont val="宋体"/>
        <family val="3"/>
        <charset val="134"/>
        <scheme val="minor"/>
      </rPr>
      <t xml:space="preserve">
API608 
BDY:A351-CF8M 
BALL/ST:F316+RPTFE 
STEM:F316</t>
    </r>
  </si>
  <si>
    <r>
      <rPr>
        <sz val="9"/>
        <color theme="1"/>
        <rFont val="宋体"/>
        <family val="3"/>
        <charset val="134"/>
        <scheme val="minor"/>
      </rPr>
      <t xml:space="preserve">reg port blow-proof stem </t>
    </r>
    <r>
      <rPr>
        <sz val="9"/>
        <color rgb="FF7030A0"/>
        <rFont val="宋体"/>
        <family val="3"/>
        <charset val="134"/>
        <scheme val="minor"/>
      </rPr>
      <t xml:space="preserve">RF CL150 </t>
    </r>
    <r>
      <rPr>
        <sz val="9"/>
        <color theme="1"/>
        <rFont val="宋体"/>
        <family val="3"/>
        <charset val="134"/>
        <scheme val="minor"/>
      </rPr>
      <t xml:space="preserve">
API608 
BDY:A351-CF8M 
BALL/ST:F316+RPTFE 
STEM:F316 </t>
    </r>
    <r>
      <rPr>
        <sz val="9"/>
        <color rgb="FF7030A0"/>
        <rFont val="宋体"/>
        <family val="3"/>
        <charset val="134"/>
        <scheme val="minor"/>
      </rPr>
      <t>EXT STEM 100MM</t>
    </r>
  </si>
  <si>
    <r>
      <rPr>
        <sz val="9"/>
        <color theme="1"/>
        <rFont val="宋体"/>
        <family val="3"/>
        <charset val="134"/>
        <scheme val="minor"/>
      </rPr>
      <t xml:space="preserve">reg port blow-proof stem RF CL150 
API608 
BDY:A351-CF8M 
BALL/ST:F316+RPTFE 
STEM:F316 </t>
    </r>
    <r>
      <rPr>
        <sz val="9"/>
        <color rgb="FF7030A0"/>
        <rFont val="宋体"/>
        <family val="3"/>
        <charset val="134"/>
        <scheme val="minor"/>
      </rPr>
      <t>EXT STEM 100MM</t>
    </r>
  </si>
  <si>
    <r>
      <rPr>
        <sz val="9"/>
        <color theme="1"/>
        <rFont val="宋体"/>
        <family val="3"/>
        <charset val="134"/>
        <scheme val="minor"/>
      </rPr>
      <t xml:space="preserve">reg port blow-proof stem </t>
    </r>
    <r>
      <rPr>
        <sz val="9"/>
        <color rgb="FF7030A0"/>
        <rFont val="宋体"/>
        <family val="3"/>
        <charset val="134"/>
        <scheme val="minor"/>
      </rPr>
      <t>RF CL150</t>
    </r>
    <r>
      <rPr>
        <sz val="9"/>
        <color theme="1"/>
        <rFont val="宋体"/>
        <family val="3"/>
        <charset val="134"/>
        <scheme val="minor"/>
      </rPr>
      <t xml:space="preserve"> 
API608 
BDY:A351-CF8M 
BALL/ST:F316+RPTFE 
STEM:F316</t>
    </r>
    <r>
      <rPr>
        <sz val="9"/>
        <color rgb="FF7030A0"/>
        <rFont val="宋体"/>
        <family val="3"/>
        <charset val="134"/>
        <scheme val="minor"/>
      </rPr>
      <t xml:space="preserve"> NPS</t>
    </r>
  </si>
  <si>
    <t xml:space="preserve">Butterfly valve </t>
  </si>
  <si>
    <t>LUG RF 
BODY:F316 
DISK/SEAT:316+PTFE 
STEM:316 CL150</t>
  </si>
  <si>
    <t>10"</t>
  </si>
  <si>
    <t xml:space="preserve">Check valve </t>
  </si>
  <si>
    <t>BC SWING RF CL150 
API594 
BDY:F316 
SEAT/DISK:316 
PIN: INCONELx</t>
  </si>
  <si>
    <t>DUAL PLATE WAFER CL150 BDY&amp;DISC:316 
STM:CF8M 
SPRING: INCONEL X</t>
  </si>
  <si>
    <t>WAFER CL150 
API594 
BDY: F316 
SEAT/DISK:316 
PIN:INCONELx</t>
  </si>
  <si>
    <t xml:space="preserve">Gate valve </t>
  </si>
  <si>
    <t>BB OS&amp;Y RF CL150 
API600 
BDY:A216-WCB 
SEAT:HARD FACED 
DIST/ST:13CR</t>
  </si>
  <si>
    <t>BB OS&amp;Y RF CL150 
API603 
BDY:F316 
ST/DISK/STEM:316</t>
  </si>
  <si>
    <t xml:space="preserve">Globe valve </t>
  </si>
  <si>
    <t>BB OS&amp;Y RF CL150 
API602 
BDY: F316 
SEAT/DISK/STEM: 316</t>
  </si>
  <si>
    <t>不锈钢阀门</t>
  </si>
  <si>
    <t>reg port blow-proof stem RF CL150 
API608 
BDY:A216-WCB BALL/ST:316SS+RPTFE 
STEM:316SS</t>
  </si>
  <si>
    <t>reg port blow-proof stem RF CL150 
API608 
BDY:A351-CF8M BALL/ST:F316+RPTFE 
STEM:F316</t>
  </si>
  <si>
    <t>BC SWING RF CL150 
API594 
BDY:A216-WCB 
ST:F6 
DISC:13CR</t>
  </si>
  <si>
    <t>BB OS&amp;Y bellow seal RF CL150
API602 
BDY:A216-WCB or A105 bellow seat:316L body seat/disk: STL6 STEM: 13CR</t>
  </si>
  <si>
    <t>BB OS&amp;Y RF CL150 
API602 
BDY:A216-WCB 
SEAT:HARD FACED 
DIST/ST:13CR</t>
  </si>
  <si>
    <t>碳钢阀门</t>
  </si>
  <si>
    <t>PP-H body, standard port design lever operated (GF 546 or equal) Ends: BW Trim: Mfr. Standard</t>
  </si>
  <si>
    <t>PVDF standard port design GF 546 or equal lever operated Ends: RF Trim: Mfr. Standard</t>
  </si>
  <si>
    <t>Check Valve</t>
  </si>
  <si>
    <t>PP-H body, GF 561 or equal Ends:BW Trim:Mfr. Standard</t>
  </si>
  <si>
    <t>PVDF body, GF 561 or equal Ends: RF Trim: Mfr. Standard</t>
  </si>
  <si>
    <t>非金属阀门</t>
  </si>
  <si>
    <t>垫片</t>
  </si>
  <si>
    <t>螺栓</t>
  </si>
  <si>
    <t>区域</t>
  </si>
  <si>
    <t>名称</t>
  </si>
  <si>
    <t>编号</t>
  </si>
  <si>
    <t>1-001</t>
  </si>
  <si>
    <t>甲1</t>
  </si>
  <si>
    <t>阻火器</t>
  </si>
  <si>
    <t>SP10225</t>
  </si>
  <si>
    <t>SS316L</t>
  </si>
  <si>
    <t>2" CL150 RF ASME B16.5</t>
  </si>
  <si>
    <t>1-002</t>
  </si>
  <si>
    <t>SP10226</t>
  </si>
  <si>
    <t>1-003</t>
  </si>
  <si>
    <t>SP10425</t>
  </si>
  <si>
    <t>1-004</t>
  </si>
  <si>
    <t>SP10426</t>
  </si>
  <si>
    <t>1-005</t>
  </si>
  <si>
    <t>SP10912</t>
  </si>
  <si>
    <t>1-006</t>
  </si>
  <si>
    <t>安全阀</t>
  </si>
  <si>
    <t>Y11685</t>
  </si>
  <si>
    <t>IN1" OUT1" CL150</t>
  </si>
  <si>
    <t>1-007</t>
  </si>
  <si>
    <t>Y14685</t>
  </si>
  <si>
    <t>1-008</t>
  </si>
  <si>
    <t>Y19385</t>
  </si>
  <si>
    <t>1-009</t>
  </si>
  <si>
    <t>Y69643a</t>
  </si>
  <si>
    <t>1-010</t>
  </si>
  <si>
    <t>Y69748</t>
  </si>
  <si>
    <t>IN1-1/2" OUT2" CL150</t>
  </si>
  <si>
    <t>1-011</t>
  </si>
  <si>
    <t>呼吸阀</t>
  </si>
  <si>
    <t xml:space="preserve"> BV-B21100 </t>
  </si>
  <si>
    <t>2" 150#,RF ASME B16.5</t>
  </si>
  <si>
    <t>1-012</t>
  </si>
  <si>
    <t>BV-B21200</t>
  </si>
  <si>
    <t>1-013</t>
  </si>
  <si>
    <t>BV-B22100</t>
  </si>
  <si>
    <t>1-014</t>
  </si>
  <si>
    <t>BV-B22200</t>
  </si>
  <si>
    <t>1-015</t>
  </si>
  <si>
    <t>BV-B19300</t>
  </si>
  <si>
    <t>1-016</t>
  </si>
  <si>
    <t>Y型过滤器</t>
  </si>
  <si>
    <t>SP10420</t>
  </si>
  <si>
    <t>316L</t>
  </si>
  <si>
    <t>1"Class150 RF</t>
  </si>
  <si>
    <t>1-017</t>
  </si>
  <si>
    <t>SP10705</t>
  </si>
  <si>
    <t>2"Class150 RF</t>
  </si>
  <si>
    <t>1-018</t>
  </si>
  <si>
    <t>SP10706</t>
  </si>
  <si>
    <t>1-019</t>
  </si>
  <si>
    <t>SP10805</t>
  </si>
  <si>
    <t>1-020</t>
  </si>
  <si>
    <t>SP10806</t>
  </si>
  <si>
    <t>1-021</t>
  </si>
  <si>
    <t>SP10908</t>
  </si>
  <si>
    <t>1-022</t>
  </si>
  <si>
    <t>SP10909</t>
  </si>
  <si>
    <t>1-023</t>
  </si>
  <si>
    <t>SP19701</t>
  </si>
  <si>
    <t>1-024</t>
  </si>
  <si>
    <t>软管</t>
  </si>
  <si>
    <t>SP10207</t>
  </si>
  <si>
    <t>塑料复合材料</t>
  </si>
  <si>
    <t>1"快装活接头(阴式)</t>
  </si>
  <si>
    <t>1-025</t>
  </si>
  <si>
    <t>SP10208</t>
  </si>
  <si>
    <t>1-026</t>
  </si>
  <si>
    <t>SP10211</t>
  </si>
  <si>
    <t>1-027</t>
  </si>
  <si>
    <t>SP10212</t>
  </si>
  <si>
    <t>1-028</t>
  </si>
  <si>
    <t>SP10308</t>
  </si>
  <si>
    <t>1-029</t>
  </si>
  <si>
    <t>SP10309</t>
  </si>
  <si>
    <t>1-030</t>
  </si>
  <si>
    <t>SP10413</t>
  </si>
  <si>
    <t>1-031</t>
  </si>
  <si>
    <t>SP10414</t>
  </si>
  <si>
    <t>1-032</t>
  </si>
  <si>
    <t>SP10416</t>
  </si>
  <si>
    <t>1-033</t>
  </si>
  <si>
    <t>SP10417</t>
  </si>
  <si>
    <t>1-034</t>
  </si>
  <si>
    <t>SP10608</t>
  </si>
  <si>
    <t>1-035</t>
  </si>
  <si>
    <t>SP10609</t>
  </si>
  <si>
    <t>1-036</t>
  </si>
  <si>
    <t>SP10111</t>
  </si>
  <si>
    <t>塑料材料</t>
  </si>
  <si>
    <t>1-037</t>
  </si>
  <si>
    <t>SP10311</t>
  </si>
  <si>
    <t>1-038</t>
  </si>
  <si>
    <t>SP10315</t>
  </si>
  <si>
    <t>1-039</t>
  </si>
  <si>
    <t>SP10611</t>
  </si>
  <si>
    <t>1-040</t>
  </si>
  <si>
    <t>SP10614</t>
  </si>
  <si>
    <t>1-041</t>
  </si>
  <si>
    <t>SP18202</t>
  </si>
  <si>
    <t>SS316,内衬 PTFE
或塑料材料</t>
  </si>
  <si>
    <t>2"Flange ASME B16.5 RF-WN,CL150</t>
  </si>
  <si>
    <t>1-042</t>
  </si>
  <si>
    <t>SP18203</t>
  </si>
  <si>
    <t>1-043</t>
  </si>
  <si>
    <t>SP18212</t>
  </si>
  <si>
    <t>1-044</t>
  </si>
  <si>
    <t>SP18213</t>
  </si>
  <si>
    <t>1-045</t>
  </si>
  <si>
    <t>SP18222</t>
  </si>
  <si>
    <t>1-046</t>
  </si>
  <si>
    <t>SP18223</t>
  </si>
  <si>
    <t>1-047</t>
  </si>
  <si>
    <t>SP10106</t>
  </si>
  <si>
    <t>2"快装活接头(阴式)</t>
  </si>
  <si>
    <t>1-048</t>
  </si>
  <si>
    <t>SP10107</t>
  </si>
  <si>
    <t>1-049</t>
  </si>
  <si>
    <t>SP10121</t>
  </si>
  <si>
    <t>1-050</t>
  </si>
  <si>
    <t>SP10122</t>
  </si>
  <si>
    <t>1-051</t>
  </si>
  <si>
    <t>SP10304</t>
  </si>
  <si>
    <t>1-052</t>
  </si>
  <si>
    <t>SP10305</t>
  </si>
  <si>
    <t>1-053</t>
  </si>
  <si>
    <t>SP10306</t>
  </si>
  <si>
    <t>1-054</t>
  </si>
  <si>
    <t>SP10307</t>
  </si>
  <si>
    <t>1-055</t>
  </si>
  <si>
    <t>SP10604</t>
  </si>
  <si>
    <t>1-056</t>
  </si>
  <si>
    <t>SP10605</t>
  </si>
  <si>
    <t>1-057</t>
  </si>
  <si>
    <t>SP10606</t>
  </si>
  <si>
    <t>1-058</t>
  </si>
  <si>
    <t>SP10607</t>
  </si>
  <si>
    <t>1-059</t>
  </si>
  <si>
    <t>SP10105</t>
  </si>
  <si>
    <t>SS304</t>
  </si>
  <si>
    <t>1-060</t>
  </si>
  <si>
    <t>SP10120</t>
  </si>
  <si>
    <t>1-061</t>
  </si>
  <si>
    <t>SP10112</t>
  </si>
  <si>
    <t>1"Flange ASME B16.5 RF-WN,
CL150</t>
  </si>
  <si>
    <t>1-062</t>
  </si>
  <si>
    <t>SP10313</t>
  </si>
  <si>
    <t>1-063</t>
  </si>
  <si>
    <t>SP10316</t>
  </si>
  <si>
    <t>1-064</t>
  </si>
  <si>
    <t>SP10613</t>
  </si>
  <si>
    <t>1-065</t>
  </si>
  <si>
    <t>SP10616</t>
  </si>
  <si>
    <t>1-066</t>
  </si>
  <si>
    <t>SP10116</t>
  </si>
  <si>
    <t>1-067</t>
  </si>
  <si>
    <t>SP10319</t>
  </si>
  <si>
    <t>1-068</t>
  </si>
  <si>
    <t>SP10320</t>
  </si>
  <si>
    <t>1-069</t>
  </si>
  <si>
    <t>SP10619</t>
  </si>
  <si>
    <t>1-070</t>
  </si>
  <si>
    <t>SP10620</t>
  </si>
  <si>
    <t>1-071</t>
  </si>
  <si>
    <t>SP10115</t>
  </si>
  <si>
    <t>1-072</t>
  </si>
  <si>
    <t>SP10101</t>
  </si>
  <si>
    <t>2"快装活接头(阴式) 配套阳接头</t>
  </si>
  <si>
    <t>1-073</t>
  </si>
  <si>
    <t>SP10102</t>
  </si>
  <si>
    <t xml:space="preserve">2"快装活接头(阴式) </t>
  </si>
  <si>
    <t>1-074</t>
  </si>
  <si>
    <t>SP10109</t>
  </si>
  <si>
    <t xml:space="preserve">1"快装活接头(阴式) </t>
  </si>
  <si>
    <t>1-075</t>
  </si>
  <si>
    <t>SP10110</t>
  </si>
  <si>
    <t>1"快装活接头(阴式) 配套阳接</t>
  </si>
  <si>
    <t>1-076</t>
  </si>
  <si>
    <t>SP10202</t>
  </si>
  <si>
    <t xml:space="preserve">2"快装活接头(阴式) 配套阳接头 </t>
  </si>
  <si>
    <t>1-077</t>
  </si>
  <si>
    <t>SP10203</t>
  </si>
  <si>
    <t>2"Flange ASME B16.5 RF-WN,
CL150</t>
  </si>
  <si>
    <t>1-078</t>
  </si>
  <si>
    <t>SP10205</t>
  </si>
  <si>
    <t>1-079</t>
  </si>
  <si>
    <t>SP10206</t>
  </si>
  <si>
    <t>1-080</t>
  </si>
  <si>
    <t>SP10301</t>
  </si>
  <si>
    <t>1-081</t>
  </si>
  <si>
    <t>SP10302</t>
  </si>
  <si>
    <t>1-082</t>
  </si>
  <si>
    <t>SP10402</t>
  </si>
  <si>
    <t>1-083</t>
  </si>
  <si>
    <t>SP10403</t>
  </si>
  <si>
    <t>1-084</t>
  </si>
  <si>
    <t>SP10405</t>
  </si>
  <si>
    <t>1-085</t>
  </si>
  <si>
    <t>SP10406</t>
  </si>
  <si>
    <t>1-086</t>
  </si>
  <si>
    <t>SP10407</t>
  </si>
  <si>
    <t>1-087</t>
  </si>
  <si>
    <t>SP10408</t>
  </si>
  <si>
    <t>1-088</t>
  </si>
  <si>
    <t>SP10601</t>
  </si>
  <si>
    <t>1-089</t>
  </si>
  <si>
    <t>SP10602</t>
  </si>
  <si>
    <t>1-090</t>
  </si>
  <si>
    <t>SP10701</t>
  </si>
  <si>
    <t xml:space="preserve">2"快装活接头(阴式)配套阳接头 </t>
  </si>
  <si>
    <t>1-091</t>
  </si>
  <si>
    <t>SP10702</t>
  </si>
  <si>
    <t>1-092</t>
  </si>
  <si>
    <t>SP10801</t>
  </si>
  <si>
    <t>1-093</t>
  </si>
  <si>
    <t>SP10802</t>
  </si>
  <si>
    <t>1-094</t>
  </si>
  <si>
    <t>SP10807</t>
  </si>
  <si>
    <t>1-095</t>
  </si>
  <si>
    <t>SP10808</t>
  </si>
  <si>
    <t>1"lange ASME B16.5 RF-WN,
CL150</t>
  </si>
  <si>
    <t>1-096</t>
  </si>
  <si>
    <t>SP10901</t>
  </si>
  <si>
    <t>1-097</t>
  </si>
  <si>
    <t>SP10902</t>
  </si>
  <si>
    <t>1-098</t>
  </si>
  <si>
    <t>SP10104</t>
  </si>
  <si>
    <t>1-099</t>
  </si>
  <si>
    <t>SP10119</t>
  </si>
  <si>
    <t>1-100</t>
  </si>
  <si>
    <t>SP10213</t>
  </si>
  <si>
    <t>2 1/2"Flange ASME B16.5 RF-WN,CL150</t>
  </si>
  <si>
    <t>1-101</t>
  </si>
  <si>
    <t>SP10214</t>
  </si>
  <si>
    <t>1-102</t>
  </si>
  <si>
    <t>SP10215</t>
  </si>
  <si>
    <t>1-103</t>
  </si>
  <si>
    <t>SP10409</t>
  </si>
  <si>
    <t>1-104</t>
  </si>
  <si>
    <t>SP10410</t>
  </si>
  <si>
    <t>1-105</t>
  </si>
  <si>
    <t>SP10411</t>
  </si>
  <si>
    <t>1-106</t>
  </si>
  <si>
    <t>SP10904</t>
  </si>
  <si>
    <t>1-107</t>
  </si>
  <si>
    <t>SP10905</t>
  </si>
  <si>
    <t>1-108</t>
  </si>
  <si>
    <t>SP18101~18107</t>
  </si>
  <si>
    <t xml:space="preserve">1"快装活接头(阳式) 配套阴接头 </t>
  </si>
  <si>
    <t>1-109</t>
  </si>
  <si>
    <t>SP18113~18121</t>
  </si>
  <si>
    <t>1-110</t>
  </si>
  <si>
    <t>SP18122</t>
  </si>
  <si>
    <t>1-111</t>
  </si>
  <si>
    <t>SP18123</t>
  </si>
  <si>
    <t>1-112</t>
  </si>
  <si>
    <t>SP18232</t>
  </si>
  <si>
    <t>1-113</t>
  </si>
  <si>
    <t>SP18233</t>
  </si>
  <si>
    <t>2"快装活接头(阴式) 配套阳接</t>
  </si>
  <si>
    <t>1-114</t>
  </si>
  <si>
    <t>疏水阀</t>
  </si>
  <si>
    <t>SP10117</t>
  </si>
  <si>
    <t>阀体CS 阀蕊304</t>
  </si>
  <si>
    <t>1"Class150 WN RF ASME B16.5</t>
  </si>
  <si>
    <t>1-115</t>
  </si>
  <si>
    <t>SP10123</t>
  </si>
  <si>
    <t>1-116</t>
  </si>
  <si>
    <t>SP10707</t>
  </si>
  <si>
    <t>1-117</t>
  </si>
  <si>
    <t>SP10809</t>
  </si>
  <si>
    <t>1-118</t>
  </si>
  <si>
    <t>SP10911</t>
  </si>
  <si>
    <t>1-119</t>
  </si>
  <si>
    <t>SP19301</t>
  </si>
  <si>
    <t>1-120</t>
  </si>
  <si>
    <t>SP19302</t>
  </si>
  <si>
    <t>1-121</t>
  </si>
  <si>
    <t>视镜</t>
  </si>
  <si>
    <t>SG-10424</t>
  </si>
  <si>
    <t>1" CL150 RF WN</t>
  </si>
  <si>
    <t>1-122</t>
  </si>
  <si>
    <t>SG-10708</t>
  </si>
  <si>
    <t>2" CL150 RF WN</t>
  </si>
  <si>
    <t>1-123</t>
  </si>
  <si>
    <t>SG-10810</t>
  </si>
  <si>
    <t>1-124</t>
  </si>
  <si>
    <t>SG-10913</t>
  </si>
  <si>
    <t>1-125</t>
  </si>
  <si>
    <t>阳接头</t>
  </si>
  <si>
    <t>QC-10101</t>
  </si>
  <si>
    <t>1-126</t>
  </si>
  <si>
    <t>QC-10102</t>
  </si>
  <si>
    <t>1-127</t>
  </si>
  <si>
    <t>QC-10103</t>
  </si>
  <si>
    <t>1-128</t>
  </si>
  <si>
    <t>QC-10105</t>
  </si>
  <si>
    <t>1-129</t>
  </si>
  <si>
    <t>QC-10106</t>
  </si>
  <si>
    <t>1-130</t>
  </si>
  <si>
    <t>QC-10107</t>
  </si>
  <si>
    <t>1-131</t>
  </si>
  <si>
    <t>QC-10108</t>
  </si>
  <si>
    <t>1-132</t>
  </si>
  <si>
    <t>QC-10201</t>
  </si>
  <si>
    <t>1-133</t>
  </si>
  <si>
    <t>QC-10202</t>
  </si>
  <si>
    <t>1-134</t>
  </si>
  <si>
    <t>QC-10203</t>
  </si>
  <si>
    <t>1-135</t>
  </si>
  <si>
    <t xml:space="preserve">
QC-10204
</t>
  </si>
  <si>
    <t>1-136</t>
  </si>
  <si>
    <t>QC-10209</t>
  </si>
  <si>
    <t>1-137</t>
  </si>
  <si>
    <t>QC-10301</t>
  </si>
  <si>
    <t>1-138</t>
  </si>
  <si>
    <t>QC-10302</t>
  </si>
  <si>
    <t>1-139</t>
  </si>
  <si>
    <t>QC-10303</t>
  </si>
  <si>
    <t>1-140</t>
  </si>
  <si>
    <t>QC-10304</t>
  </si>
  <si>
    <t>1-141</t>
  </si>
  <si>
    <t>QC-10305</t>
  </si>
  <si>
    <t>1-142</t>
  </si>
  <si>
    <t>QC-10306</t>
  </si>
  <si>
    <t>1-143</t>
  </si>
  <si>
    <t>QC-10307</t>
  </si>
  <si>
    <t>1-144</t>
  </si>
  <si>
    <t>QC-10308</t>
  </si>
  <si>
    <t>1-145</t>
  </si>
  <si>
    <t>QC-10401</t>
  </si>
  <si>
    <t>1-146</t>
  </si>
  <si>
    <t>QC-10402</t>
  </si>
  <si>
    <t>1-147</t>
  </si>
  <si>
    <t xml:space="preserve">QC-10403
</t>
  </si>
  <si>
    <t>1-148</t>
  </si>
  <si>
    <t xml:space="preserve">
QC-10404</t>
  </si>
  <si>
    <t>1-149</t>
  </si>
  <si>
    <t xml:space="preserve">
QC-10411</t>
  </si>
  <si>
    <t>1-150</t>
  </si>
  <si>
    <t>QC-10601</t>
  </si>
  <si>
    <t>1-151</t>
  </si>
  <si>
    <t>QC-10602</t>
  </si>
  <si>
    <t>1-152</t>
  </si>
  <si>
    <t>QC-10603</t>
  </si>
  <si>
    <t>1-153</t>
  </si>
  <si>
    <t>QC-10604</t>
  </si>
  <si>
    <t>1-154</t>
  </si>
  <si>
    <t>QC-10605</t>
  </si>
  <si>
    <t>1-155</t>
  </si>
  <si>
    <t>QC-10606</t>
  </si>
  <si>
    <t>1-156</t>
  </si>
  <si>
    <t>QC-10607</t>
  </si>
  <si>
    <t>1-157</t>
  </si>
  <si>
    <t>QC-10608</t>
  </si>
  <si>
    <t>1-158</t>
  </si>
  <si>
    <t>QC-10701</t>
  </si>
  <si>
    <t>1-159</t>
  </si>
  <si>
    <t>QC-10705</t>
  </si>
  <si>
    <t>1-160</t>
  </si>
  <si>
    <t xml:space="preserve">QC-10801
</t>
  </si>
  <si>
    <t>1-161</t>
  </si>
  <si>
    <t>QC-10805</t>
  </si>
  <si>
    <t>1-162</t>
  </si>
  <si>
    <t>QC-10806</t>
  </si>
  <si>
    <t>1-163</t>
  </si>
  <si>
    <t>QC-10901</t>
  </si>
  <si>
    <t>1-164</t>
  </si>
  <si>
    <t>QC-18261</t>
  </si>
  <si>
    <t>PPH</t>
  </si>
  <si>
    <t>1-165</t>
  </si>
  <si>
    <t>爆破片</t>
  </si>
  <si>
    <t>RD-R21100</t>
  </si>
  <si>
    <t>1-166</t>
  </si>
  <si>
    <t>RD-R21200</t>
  </si>
  <si>
    <t>1-167</t>
  </si>
  <si>
    <t>RD-R22100</t>
  </si>
  <si>
    <t>1-168</t>
  </si>
  <si>
    <t>RD-R22200</t>
  </si>
  <si>
    <t>1-169</t>
  </si>
  <si>
    <t>RD-R19300</t>
  </si>
  <si>
    <t>2-001</t>
  </si>
  <si>
    <t>甲2</t>
  </si>
  <si>
    <t>Y11185</t>
  </si>
  <si>
    <t>1"IN,1"OUT,CL150</t>
  </si>
  <si>
    <t>2-002</t>
  </si>
  <si>
    <t>Y11285</t>
  </si>
  <si>
    <t>2-003</t>
  </si>
  <si>
    <t>Y11385</t>
  </si>
  <si>
    <t>2-004</t>
  </si>
  <si>
    <t>Y11485</t>
  </si>
  <si>
    <t>2-005</t>
  </si>
  <si>
    <t>Y11585</t>
  </si>
  <si>
    <t>2-006</t>
  </si>
  <si>
    <t>Y12185</t>
  </si>
  <si>
    <t>2-007</t>
  </si>
  <si>
    <t>Y12285</t>
  </si>
  <si>
    <t>2-008</t>
  </si>
  <si>
    <t>Y12385</t>
  </si>
  <si>
    <t>2-009</t>
  </si>
  <si>
    <t>Y12485</t>
  </si>
  <si>
    <t>2-010</t>
  </si>
  <si>
    <t>Y12585</t>
  </si>
  <si>
    <t>2-011</t>
  </si>
  <si>
    <t>Y12685</t>
  </si>
  <si>
    <t>2-012</t>
  </si>
  <si>
    <t>Y12785</t>
  </si>
  <si>
    <t>2-013</t>
  </si>
  <si>
    <t>Y13185</t>
  </si>
  <si>
    <t>2-014</t>
  </si>
  <si>
    <t>Y13285</t>
  </si>
  <si>
    <t>2-015</t>
  </si>
  <si>
    <t>Y14185</t>
  </si>
  <si>
    <t>2-016</t>
  </si>
  <si>
    <t>Y14285</t>
  </si>
  <si>
    <t>2-017</t>
  </si>
  <si>
    <t>Y14385</t>
  </si>
  <si>
    <t>2-018</t>
  </si>
  <si>
    <t>Y14485</t>
  </si>
  <si>
    <t>2-019</t>
  </si>
  <si>
    <t>Y16185</t>
  </si>
  <si>
    <t>2-020</t>
  </si>
  <si>
    <t>Y16285</t>
  </si>
  <si>
    <t>2-021</t>
  </si>
  <si>
    <t>Y16385</t>
  </si>
  <si>
    <t>2-022</t>
  </si>
  <si>
    <t>Y17185</t>
  </si>
  <si>
    <t>2-023</t>
  </si>
  <si>
    <t>Y19185</t>
  </si>
  <si>
    <t>2-024</t>
  </si>
  <si>
    <t>Y19285</t>
  </si>
  <si>
    <t>2-025</t>
  </si>
  <si>
    <t>Y24185</t>
  </si>
  <si>
    <t>2-026</t>
  </si>
  <si>
    <t>Y69643b\c</t>
  </si>
  <si>
    <t>2-027</t>
  </si>
  <si>
    <t>Y20309</t>
  </si>
  <si>
    <t>2-028</t>
  </si>
  <si>
    <t>Y20409</t>
  </si>
  <si>
    <t>2-029</t>
  </si>
  <si>
    <t>SP20103</t>
  </si>
  <si>
    <t>2-030</t>
  </si>
  <si>
    <t>SP20113</t>
  </si>
  <si>
    <t>2-031</t>
  </si>
  <si>
    <t>SP20106</t>
  </si>
  <si>
    <t>2-032</t>
  </si>
  <si>
    <t>SP20116</t>
  </si>
  <si>
    <t>2-033</t>
  </si>
  <si>
    <t>SP20213</t>
  </si>
  <si>
    <t>2-034</t>
  </si>
  <si>
    <t>SP20206</t>
  </si>
  <si>
    <t>2-035</t>
  </si>
  <si>
    <t>SP20216</t>
  </si>
  <si>
    <t>2-036</t>
  </si>
  <si>
    <t>SP20303</t>
  </si>
  <si>
    <t>2-037</t>
  </si>
  <si>
    <t>SP20306</t>
  </si>
  <si>
    <t>2-038</t>
  </si>
  <si>
    <t>SP20406</t>
  </si>
  <si>
    <t>2-039</t>
  </si>
  <si>
    <t>SP20603</t>
  </si>
  <si>
    <t>2-040</t>
  </si>
  <si>
    <t>SP20613</t>
  </si>
  <si>
    <t>2-041</t>
  </si>
  <si>
    <t>SP20606</t>
  </si>
  <si>
    <t>2-042</t>
  </si>
  <si>
    <t>SP20616</t>
  </si>
  <si>
    <t>2-043</t>
  </si>
  <si>
    <t>SP20703</t>
  </si>
  <si>
    <t>2-044</t>
  </si>
  <si>
    <t>SP20713</t>
  </si>
  <si>
    <t>2-045</t>
  </si>
  <si>
    <t>SP20706</t>
  </si>
  <si>
    <t>2-046</t>
  </si>
  <si>
    <t>SP20716</t>
  </si>
  <si>
    <t>2-047</t>
  </si>
  <si>
    <t>SP20806</t>
  </si>
  <si>
    <t>2-048</t>
  </si>
  <si>
    <t>SP20816</t>
  </si>
  <si>
    <t>2-049</t>
  </si>
  <si>
    <t>SP20903</t>
  </si>
  <si>
    <t>2-050</t>
  </si>
  <si>
    <t>SP20906</t>
  </si>
  <si>
    <t>2-051</t>
  </si>
  <si>
    <t>SP21006</t>
  </si>
  <si>
    <t>2-052</t>
  </si>
  <si>
    <t>SP21113</t>
  </si>
  <si>
    <t>2-053</t>
  </si>
  <si>
    <t>SP21106</t>
  </si>
  <si>
    <t>2-054</t>
  </si>
  <si>
    <t>SP21116</t>
  </si>
  <si>
    <t>2-055</t>
  </si>
  <si>
    <t>SP21303</t>
  </si>
  <si>
    <t>2-056</t>
  </si>
  <si>
    <t>SP21313</t>
  </si>
  <si>
    <t>2-057</t>
  </si>
  <si>
    <t>SP21306</t>
  </si>
  <si>
    <t>2-058</t>
  </si>
  <si>
    <t>SP21316</t>
  </si>
  <si>
    <t>2-059</t>
  </si>
  <si>
    <t>SP21606</t>
  </si>
  <si>
    <t>2-060</t>
  </si>
  <si>
    <t>SP21616</t>
  </si>
  <si>
    <t>2-061</t>
  </si>
  <si>
    <t>SP21703</t>
  </si>
  <si>
    <t>2-062</t>
  </si>
  <si>
    <t>SP21803</t>
  </si>
  <si>
    <t>2-063</t>
  </si>
  <si>
    <t>SP21806</t>
  </si>
  <si>
    <t>2-064</t>
  </si>
  <si>
    <t>SP21903</t>
  </si>
  <si>
    <t>2-065</t>
  </si>
  <si>
    <t>SP21906</t>
  </si>
  <si>
    <t>2-066</t>
  </si>
  <si>
    <t>SP22006</t>
  </si>
  <si>
    <t>2-067</t>
  </si>
  <si>
    <t>SP22016</t>
  </si>
  <si>
    <t>2-068</t>
  </si>
  <si>
    <t>SP22701</t>
  </si>
  <si>
    <t>4"Class150 RF</t>
  </si>
  <si>
    <t>2-069</t>
  </si>
  <si>
    <t>SP22711</t>
  </si>
  <si>
    <t>2-070</t>
  </si>
  <si>
    <t>SP22721</t>
  </si>
  <si>
    <t>2-071</t>
  </si>
  <si>
    <t>SP22801</t>
  </si>
  <si>
    <t>2-072</t>
  </si>
  <si>
    <t>SP22901</t>
  </si>
  <si>
    <t>2-073</t>
  </si>
  <si>
    <t>SP21102</t>
  </si>
  <si>
    <t>2-074</t>
  </si>
  <si>
    <t>SP21112</t>
  </si>
  <si>
    <t>2-075</t>
  </si>
  <si>
    <t>SP20101</t>
  </si>
  <si>
    <t xml:space="preserve">快装活接头(阴式)，
配套阳接头 </t>
  </si>
  <si>
    <t>2-076</t>
  </si>
  <si>
    <t>SP20102</t>
  </si>
  <si>
    <t>Flange ASME B16.5 RF-WN,CL150</t>
  </si>
  <si>
    <t>2-077</t>
  </si>
  <si>
    <t>SP20111</t>
  </si>
  <si>
    <t>2-078</t>
  </si>
  <si>
    <t>SP20112</t>
  </si>
  <si>
    <t>2-079</t>
  </si>
  <si>
    <t>SP20105</t>
  </si>
  <si>
    <t>2-080</t>
  </si>
  <si>
    <t>SP20104</t>
  </si>
  <si>
    <t xml:space="preserve">快装活接头(阴式) ，
配套阳接头 </t>
  </si>
  <si>
    <t>2-081</t>
  </si>
  <si>
    <t>SP20201</t>
  </si>
  <si>
    <t>2-082</t>
  </si>
  <si>
    <t>SP20202</t>
  </si>
  <si>
    <t xml:space="preserve">快装活接头(阴式) </t>
  </si>
  <si>
    <t>2-083</t>
  </si>
  <si>
    <t>SP20211</t>
  </si>
  <si>
    <t>2-084</t>
  </si>
  <si>
    <t>SP20212</t>
  </si>
  <si>
    <t>2-085</t>
  </si>
  <si>
    <t>SP20251</t>
  </si>
  <si>
    <t>2-086</t>
  </si>
  <si>
    <t>SP20252</t>
  </si>
  <si>
    <t>快装活接头(阴式)</t>
  </si>
  <si>
    <t>2-087</t>
  </si>
  <si>
    <t>SP20301</t>
  </si>
  <si>
    <t>2-088</t>
  </si>
  <si>
    <t>SP20302</t>
  </si>
  <si>
    <t>2-089</t>
  </si>
  <si>
    <t>SP20501</t>
  </si>
  <si>
    <t>2-090</t>
  </si>
  <si>
    <t>SP20502</t>
  </si>
  <si>
    <t>2-091</t>
  </si>
  <si>
    <t>SP20511</t>
  </si>
  <si>
    <t>2-092</t>
  </si>
  <si>
    <t>SP20512</t>
  </si>
  <si>
    <t>2-093</t>
  </si>
  <si>
    <t>SP20553</t>
  </si>
  <si>
    <t>2-094</t>
  </si>
  <si>
    <t>SP20554</t>
  </si>
  <si>
    <t>2-095</t>
  </si>
  <si>
    <t>SP20601</t>
  </si>
  <si>
    <t>2-096</t>
  </si>
  <si>
    <t>SP20602</t>
  </si>
  <si>
    <t>2-097</t>
  </si>
  <si>
    <t>SP20611</t>
  </si>
  <si>
    <t>2-098</t>
  </si>
  <si>
    <t>SP20612</t>
  </si>
  <si>
    <t>2-099</t>
  </si>
  <si>
    <t>SP20701</t>
  </si>
  <si>
    <t>2-100</t>
  </si>
  <si>
    <t>SP20702</t>
  </si>
  <si>
    <t>2-101</t>
  </si>
  <si>
    <t>SP20711</t>
  </si>
  <si>
    <t>2-102</t>
  </si>
  <si>
    <t>SP20712</t>
  </si>
  <si>
    <t>2-103</t>
  </si>
  <si>
    <t>SP20901</t>
  </si>
  <si>
    <t>2-104</t>
  </si>
  <si>
    <t>SP20902</t>
  </si>
  <si>
    <t>2-105</t>
  </si>
  <si>
    <t>SP21101</t>
  </si>
  <si>
    <t>2-106</t>
  </si>
  <si>
    <t>2-107</t>
  </si>
  <si>
    <t>SP21111</t>
  </si>
  <si>
    <t>2-108</t>
  </si>
  <si>
    <t>2-109</t>
  </si>
  <si>
    <t>SP21201</t>
  </si>
  <si>
    <t>2-110</t>
  </si>
  <si>
    <t>SP21202</t>
  </si>
  <si>
    <t>2-111</t>
  </si>
  <si>
    <t>SP21211</t>
  </si>
  <si>
    <t>2-112</t>
  </si>
  <si>
    <t>SP21212</t>
  </si>
  <si>
    <t>2-113</t>
  </si>
  <si>
    <t>SP21252</t>
  </si>
  <si>
    <t>2-114</t>
  </si>
  <si>
    <t>SP21253</t>
  </si>
  <si>
    <t>2-115</t>
  </si>
  <si>
    <t>SP21210</t>
  </si>
  <si>
    <t>2-116</t>
  </si>
  <si>
    <t>SP21231</t>
  </si>
  <si>
    <t>2-117</t>
  </si>
  <si>
    <t>SP21220</t>
  </si>
  <si>
    <t>2-118</t>
  </si>
  <si>
    <t>SP21241</t>
  </si>
  <si>
    <t>2-119</t>
  </si>
  <si>
    <t>SP21301</t>
  </si>
  <si>
    <t>2-120</t>
  </si>
  <si>
    <t>SP21302</t>
  </si>
  <si>
    <t>2-121</t>
  </si>
  <si>
    <t>SP21311</t>
  </si>
  <si>
    <t>2-122</t>
  </si>
  <si>
    <t>SP21312</t>
  </si>
  <si>
    <t>2-123</t>
  </si>
  <si>
    <t>SP21310</t>
  </si>
  <si>
    <t>2-124</t>
  </si>
  <si>
    <t>SP21331</t>
  </si>
  <si>
    <t>2-125</t>
  </si>
  <si>
    <t>SP21320</t>
  </si>
  <si>
    <t>2-126</t>
  </si>
  <si>
    <t>SP21341</t>
  </si>
  <si>
    <t>2-127</t>
  </si>
  <si>
    <t>SP21404</t>
  </si>
  <si>
    <t xml:space="preserve">快装活接头(阴式) 
配套阳接头 </t>
  </si>
  <si>
    <t>2-128</t>
  </si>
  <si>
    <t>SP21410</t>
  </si>
  <si>
    <t>2-129</t>
  </si>
  <si>
    <t>SP21406</t>
  </si>
  <si>
    <t>SS316,内衬 PTFE
或塑料复合材料</t>
  </si>
  <si>
    <t>2-130</t>
  </si>
  <si>
    <t>SP21407</t>
  </si>
  <si>
    <t>2-131</t>
  </si>
  <si>
    <t>SP21441</t>
  </si>
  <si>
    <t>2-132</t>
  </si>
  <si>
    <t>SP21442</t>
  </si>
  <si>
    <t>2-133</t>
  </si>
  <si>
    <t>SP21454</t>
  </si>
  <si>
    <t>2-134</t>
  </si>
  <si>
    <t>SP21414</t>
  </si>
  <si>
    <t>2-135</t>
  </si>
  <si>
    <t>SP21420</t>
  </si>
  <si>
    <t>2-136</t>
  </si>
  <si>
    <t>SP21416</t>
  </si>
  <si>
    <t>2-137</t>
  </si>
  <si>
    <t>SP21417</t>
  </si>
  <si>
    <t>2-138</t>
  </si>
  <si>
    <t>SP21443</t>
  </si>
  <si>
    <t>2-139</t>
  </si>
  <si>
    <t>SP21444</t>
  </si>
  <si>
    <t>2-140</t>
  </si>
  <si>
    <t>SP21455</t>
  </si>
  <si>
    <t>2-141</t>
  </si>
  <si>
    <t>SP21424</t>
  </si>
  <si>
    <t>2-142</t>
  </si>
  <si>
    <t>SP21430</t>
  </si>
  <si>
    <t>2-143</t>
  </si>
  <si>
    <t>SP21425</t>
  </si>
  <si>
    <t>2-144</t>
  </si>
  <si>
    <t>SP21426</t>
  </si>
  <si>
    <t>2-145</t>
  </si>
  <si>
    <t>SP21427</t>
  </si>
  <si>
    <t>2-146</t>
  </si>
  <si>
    <t>SP21445</t>
  </si>
  <si>
    <t>2-147</t>
  </si>
  <si>
    <t>SP21446</t>
  </si>
  <si>
    <t>2-148</t>
  </si>
  <si>
    <t>SP21456</t>
  </si>
  <si>
    <t>2-149</t>
  </si>
  <si>
    <t>SP21501</t>
  </si>
  <si>
    <t>2-150</t>
  </si>
  <si>
    <t>SP21502</t>
  </si>
  <si>
    <t>2-151</t>
  </si>
  <si>
    <t>SP21552</t>
  </si>
  <si>
    <t>2-152</t>
  </si>
  <si>
    <t>SP21553</t>
  </si>
  <si>
    <t>2-153</t>
  </si>
  <si>
    <t>SP21601</t>
  </si>
  <si>
    <t>2-154</t>
  </si>
  <si>
    <t>SP21602</t>
  </si>
  <si>
    <t>2-155</t>
  </si>
  <si>
    <t>SP21611</t>
  </si>
  <si>
    <t>2-156</t>
  </si>
  <si>
    <t>SP21612</t>
  </si>
  <si>
    <t>2-157</t>
  </si>
  <si>
    <t>SP21701</t>
  </si>
  <si>
    <t>2-158</t>
  </si>
  <si>
    <t>SP21702</t>
  </si>
  <si>
    <t>2-159</t>
  </si>
  <si>
    <t>SP21752</t>
  </si>
  <si>
    <t>2-160</t>
  </si>
  <si>
    <t>SP21753</t>
  </si>
  <si>
    <t>2-161</t>
  </si>
  <si>
    <t>SP21801</t>
  </si>
  <si>
    <t>2-162</t>
  </si>
  <si>
    <t>SP21802</t>
  </si>
  <si>
    <t>2-163</t>
  </si>
  <si>
    <t>SP21809</t>
  </si>
  <si>
    <t>2-164</t>
  </si>
  <si>
    <t>SP21810</t>
  </si>
  <si>
    <t>2-165</t>
  </si>
  <si>
    <t>SP21901</t>
  </si>
  <si>
    <t>2-166</t>
  </si>
  <si>
    <t>SP21902</t>
  </si>
  <si>
    <t>2-167</t>
  </si>
  <si>
    <t>SP21909</t>
  </si>
  <si>
    <t>2-168</t>
  </si>
  <si>
    <t>SP21910</t>
  </si>
  <si>
    <t>2-169</t>
  </si>
  <si>
    <t>SP23017</t>
  </si>
  <si>
    <t>2-170</t>
  </si>
  <si>
    <t>SP21103</t>
  </si>
  <si>
    <t>2-171</t>
  </si>
  <si>
    <t>2-172</t>
  </si>
  <si>
    <t>SP22301</t>
  </si>
  <si>
    <t>2-173</t>
  </si>
  <si>
    <t>SP22302</t>
  </si>
  <si>
    <t>2-174</t>
  </si>
  <si>
    <t>SP22303</t>
  </si>
  <si>
    <t>2-175</t>
  </si>
  <si>
    <t>SP22311</t>
  </si>
  <si>
    <t>2-176</t>
  </si>
  <si>
    <t>SP22312</t>
  </si>
  <si>
    <t>2-177</t>
  </si>
  <si>
    <t>SP22313</t>
  </si>
  <si>
    <t>2-178</t>
  </si>
  <si>
    <t>SP22321</t>
  </si>
  <si>
    <t>2-179</t>
  </si>
  <si>
    <t>SP22322</t>
  </si>
  <si>
    <t>2-180</t>
  </si>
  <si>
    <t>SP22323</t>
  </si>
  <si>
    <t>2-181</t>
  </si>
  <si>
    <t>SP22324</t>
  </si>
  <si>
    <t>2-182</t>
  </si>
  <si>
    <t>SP22325</t>
  </si>
  <si>
    <t>2-183</t>
  </si>
  <si>
    <t>SP22331</t>
  </si>
  <si>
    <t>2-184</t>
  </si>
  <si>
    <t>SP22332</t>
  </si>
  <si>
    <t>2-185</t>
  </si>
  <si>
    <t>SP22334</t>
  </si>
  <si>
    <t>2-186</t>
  </si>
  <si>
    <t>SP22335</t>
  </si>
  <si>
    <t>2-187</t>
  </si>
  <si>
    <t>SP22401</t>
  </si>
  <si>
    <t>2-188</t>
  </si>
  <si>
    <t>SP22402</t>
  </si>
  <si>
    <t>2-189</t>
  </si>
  <si>
    <t>SP22403</t>
  </si>
  <si>
    <t>2-190</t>
  </si>
  <si>
    <t>SP22452</t>
  </si>
  <si>
    <t>2-191</t>
  </si>
  <si>
    <t>SP22454</t>
  </si>
  <si>
    <t>2-192</t>
  </si>
  <si>
    <t>SP22462</t>
  </si>
  <si>
    <t>2-193</t>
  </si>
  <si>
    <t>SP22464</t>
  </si>
  <si>
    <t>2-194</t>
  </si>
  <si>
    <t>SP23201</t>
  </si>
  <si>
    <t>2-195</t>
  </si>
  <si>
    <t>SP23202</t>
  </si>
  <si>
    <t>2-196</t>
  </si>
  <si>
    <t>SP23211</t>
  </si>
  <si>
    <t>2-197</t>
  </si>
  <si>
    <t>SP23212</t>
  </si>
  <si>
    <t>2-198</t>
  </si>
  <si>
    <t>SP23252</t>
  </si>
  <si>
    <t>2-199</t>
  </si>
  <si>
    <t>SP23254</t>
  </si>
  <si>
    <t>2-200</t>
  </si>
  <si>
    <t>SP23262</t>
  </si>
  <si>
    <t>2-201</t>
  </si>
  <si>
    <t>SP23264</t>
  </si>
  <si>
    <t>2-202</t>
  </si>
  <si>
    <t>SP23301</t>
  </si>
  <si>
    <t xml:space="preserve">快装活接头(阳式) 
配套阴接头 </t>
  </si>
  <si>
    <t>2-203</t>
  </si>
  <si>
    <t>SP23302</t>
  </si>
  <si>
    <t>2-204</t>
  </si>
  <si>
    <t>SP23303</t>
  </si>
  <si>
    <t>2-205</t>
  </si>
  <si>
    <t>SP22306</t>
  </si>
  <si>
    <t>2-206</t>
  </si>
  <si>
    <t>SP22307</t>
  </si>
  <si>
    <t>2-207</t>
  </si>
  <si>
    <t>SP22316</t>
  </si>
  <si>
    <t>2-208</t>
  </si>
  <si>
    <t>SP22317</t>
  </si>
  <si>
    <t>2-209</t>
  </si>
  <si>
    <t>SP22326</t>
  </si>
  <si>
    <t>2-210</t>
  </si>
  <si>
    <t>SP22327</t>
  </si>
  <si>
    <t>2-211</t>
  </si>
  <si>
    <t>SP22336</t>
  </si>
  <si>
    <t>2-212</t>
  </si>
  <si>
    <t>SP22337</t>
  </si>
  <si>
    <t>2-213</t>
  </si>
  <si>
    <t>SP22406</t>
  </si>
  <si>
    <t>2-214</t>
  </si>
  <si>
    <t>SP22407</t>
  </si>
  <si>
    <t>2-215</t>
  </si>
  <si>
    <t>SP29802</t>
  </si>
  <si>
    <t>2-216</t>
  </si>
  <si>
    <t>SP29803</t>
  </si>
  <si>
    <t>2-217</t>
  </si>
  <si>
    <t>SP29812</t>
  </si>
  <si>
    <t>2-218</t>
  </si>
  <si>
    <t>SP29813</t>
  </si>
  <si>
    <t>2-219</t>
  </si>
  <si>
    <t>SP29822</t>
  </si>
  <si>
    <t>2-220</t>
  </si>
  <si>
    <t>SP29823</t>
  </si>
  <si>
    <t>2-221</t>
  </si>
  <si>
    <t>SP29832</t>
  </si>
  <si>
    <t>2-222</t>
  </si>
  <si>
    <t>SP29833</t>
  </si>
  <si>
    <t>2-223</t>
  </si>
  <si>
    <t>SP29842</t>
  </si>
  <si>
    <t>2-224</t>
  </si>
  <si>
    <t>SP29843</t>
  </si>
  <si>
    <t>2-225</t>
  </si>
  <si>
    <t>SP29852</t>
  </si>
  <si>
    <t>2-226</t>
  </si>
  <si>
    <t>SP29853</t>
  </si>
  <si>
    <t>2-227</t>
  </si>
  <si>
    <t>SP28201~28235</t>
  </si>
  <si>
    <t>2-228</t>
  </si>
  <si>
    <t>SP28236~28269</t>
  </si>
  <si>
    <t>2-229</t>
  </si>
  <si>
    <t>SP23304</t>
  </si>
  <si>
    <t>快装活接头(阳式) 
配套阴接头</t>
  </si>
  <si>
    <t>2-230</t>
  </si>
  <si>
    <t>SP23305</t>
  </si>
  <si>
    <t>2-231</t>
  </si>
  <si>
    <t>SP22314</t>
  </si>
  <si>
    <t>2-232</t>
  </si>
  <si>
    <t>SP22304</t>
  </si>
  <si>
    <t>2-233</t>
  </si>
  <si>
    <t>SP22315</t>
  </si>
  <si>
    <t>2-234</t>
  </si>
  <si>
    <t>SP22305</t>
  </si>
  <si>
    <t>2-235</t>
  </si>
  <si>
    <t>SP22404</t>
  </si>
  <si>
    <t>2-236</t>
  </si>
  <si>
    <t>SP22405</t>
  </si>
  <si>
    <t>2-237</t>
  </si>
  <si>
    <t>SP21405</t>
  </si>
  <si>
    <t>2-238</t>
  </si>
  <si>
    <t>SP21415</t>
  </si>
  <si>
    <t>2-239</t>
  </si>
  <si>
    <t>SP29872</t>
  </si>
  <si>
    <t>2-240</t>
  </si>
  <si>
    <t>SP29873</t>
  </si>
  <si>
    <t>2-241</t>
  </si>
  <si>
    <t>SP-20109</t>
  </si>
  <si>
    <t>2-242</t>
  </si>
  <si>
    <t>SP-20119</t>
  </si>
  <si>
    <t>2-243</t>
  </si>
  <si>
    <t>SP-20209</t>
  </si>
  <si>
    <t>2-244</t>
  </si>
  <si>
    <t>SP-20219</t>
  </si>
  <si>
    <t>2-245</t>
  </si>
  <si>
    <t>SP-20309</t>
  </si>
  <si>
    <t>2-246</t>
  </si>
  <si>
    <t>SP-20509</t>
  </si>
  <si>
    <t>2-247</t>
  </si>
  <si>
    <t>SP-20519</t>
  </si>
  <si>
    <t>2-248</t>
  </si>
  <si>
    <t>SP-20609</t>
  </si>
  <si>
    <t>2-249</t>
  </si>
  <si>
    <t>SP-20619</t>
  </si>
  <si>
    <t>2-250</t>
  </si>
  <si>
    <t>SP-20709</t>
  </si>
  <si>
    <t>2-251</t>
  </si>
  <si>
    <t>SP-20719</t>
  </si>
  <si>
    <t>2-252</t>
  </si>
  <si>
    <t>SP-20909</t>
  </si>
  <si>
    <t>2-253</t>
  </si>
  <si>
    <t>SP-21109</t>
  </si>
  <si>
    <t>2-254</t>
  </si>
  <si>
    <t>SP-21119</t>
  </si>
  <si>
    <t>2-255</t>
  </si>
  <si>
    <t>SP-21209</t>
  </si>
  <si>
    <t>2-256</t>
  </si>
  <si>
    <t>SP-21219</t>
  </si>
  <si>
    <t>2-257</t>
  </si>
  <si>
    <t>SP-21309</t>
  </si>
  <si>
    <t>2-258</t>
  </si>
  <si>
    <t>SP-21319</t>
  </si>
  <si>
    <t>2-259</t>
  </si>
  <si>
    <t>SP-21509</t>
  </si>
  <si>
    <t>2-260</t>
  </si>
  <si>
    <t>SP-21609</t>
  </si>
  <si>
    <t>2-261</t>
  </si>
  <si>
    <t>SP-21619</t>
  </si>
  <si>
    <t>2-262</t>
  </si>
  <si>
    <t>SP-21709</t>
  </si>
  <si>
    <t>2-263</t>
  </si>
  <si>
    <t>SP-21809</t>
  </si>
  <si>
    <t>2-264</t>
  </si>
  <si>
    <t>SP-21909</t>
  </si>
  <si>
    <t>2-265</t>
  </si>
  <si>
    <t>SP-22009</t>
  </si>
  <si>
    <t>2-266</t>
  </si>
  <si>
    <t>SP-22809</t>
  </si>
  <si>
    <t>2-267</t>
  </si>
  <si>
    <t>SP-22909</t>
  </si>
  <si>
    <t>2-268</t>
  </si>
  <si>
    <t>SP-22309</t>
  </si>
  <si>
    <t>2-269</t>
  </si>
  <si>
    <t>SP-22319</t>
  </si>
  <si>
    <t>2-270</t>
  </si>
  <si>
    <t>SP-22329</t>
  </si>
  <si>
    <t>2-271</t>
  </si>
  <si>
    <t>SP-22339</t>
  </si>
  <si>
    <t>2-272</t>
  </si>
  <si>
    <t>SP-22409</t>
  </si>
  <si>
    <t>2-273</t>
  </si>
  <si>
    <t>SP-29302</t>
  </si>
  <si>
    <t>2-274</t>
  </si>
  <si>
    <t>SP-29303</t>
  </si>
  <si>
    <t>2-275</t>
  </si>
  <si>
    <t>SP-29304</t>
  </si>
  <si>
    <t>2-276</t>
  </si>
  <si>
    <t>SP-29305</t>
  </si>
  <si>
    <t>2-277</t>
  </si>
  <si>
    <t>SP-29306</t>
  </si>
  <si>
    <t>2-278</t>
  </si>
  <si>
    <t>SP-29307</t>
  </si>
  <si>
    <t>2-279</t>
  </si>
  <si>
    <t>SG-20101</t>
  </si>
  <si>
    <t>2"class150 RF WN</t>
  </si>
  <si>
    <t>2-280</t>
  </si>
  <si>
    <t>SG-20111</t>
  </si>
  <si>
    <t>2-281</t>
  </si>
  <si>
    <t>SG-20201</t>
  </si>
  <si>
    <t>2-282</t>
  </si>
  <si>
    <t>SG-20211</t>
  </si>
  <si>
    <t>2-283</t>
  </si>
  <si>
    <t>SG-20301</t>
  </si>
  <si>
    <t>2-284</t>
  </si>
  <si>
    <t>SG-20501</t>
  </si>
  <si>
    <t>2-285</t>
  </si>
  <si>
    <t>SG-20511</t>
  </si>
  <si>
    <t>2-286</t>
  </si>
  <si>
    <t>SG-20601</t>
  </si>
  <si>
    <t>2-287</t>
  </si>
  <si>
    <t>SG-20611</t>
  </si>
  <si>
    <t>2-288</t>
  </si>
  <si>
    <t>SG-20701</t>
  </si>
  <si>
    <t>2-289</t>
  </si>
  <si>
    <t>SG-20711</t>
  </si>
  <si>
    <t>2-290</t>
  </si>
  <si>
    <t>SG-20801</t>
  </si>
  <si>
    <t>2-291</t>
  </si>
  <si>
    <t>SG-21101</t>
  </si>
  <si>
    <t>2-292</t>
  </si>
  <si>
    <t>SG-21111</t>
  </si>
  <si>
    <t>2-293</t>
  </si>
  <si>
    <t>SG-21201</t>
  </si>
  <si>
    <t>2-294</t>
  </si>
  <si>
    <t>SG-21211</t>
  </si>
  <si>
    <t>2-295</t>
  </si>
  <si>
    <t>SG-21301</t>
  </si>
  <si>
    <t>2-296</t>
  </si>
  <si>
    <t>SG-21311</t>
  </si>
  <si>
    <t>2-297</t>
  </si>
  <si>
    <t>SG-21401</t>
  </si>
  <si>
    <t>PVDF</t>
  </si>
  <si>
    <t>2-298</t>
  </si>
  <si>
    <t>SG-21402</t>
  </si>
  <si>
    <t>2-299</t>
  </si>
  <si>
    <t>SG-21411</t>
  </si>
  <si>
    <t>2-300</t>
  </si>
  <si>
    <t>SG-21412</t>
  </si>
  <si>
    <t>2-301</t>
  </si>
  <si>
    <t>SG-21421</t>
  </si>
  <si>
    <t>2-302</t>
  </si>
  <si>
    <t>SG-21422</t>
  </si>
  <si>
    <t>2-303</t>
  </si>
  <si>
    <t>SG-21501</t>
  </si>
  <si>
    <t>2-304</t>
  </si>
  <si>
    <t>SG-21601</t>
  </si>
  <si>
    <t>2-305</t>
  </si>
  <si>
    <t>SG-21611</t>
  </si>
  <si>
    <t>2-306</t>
  </si>
  <si>
    <t>SG-21701</t>
  </si>
  <si>
    <t>2-307</t>
  </si>
  <si>
    <t>SG-21801</t>
  </si>
  <si>
    <t>2-308</t>
  </si>
  <si>
    <t>SG-21901</t>
  </si>
  <si>
    <t>2-309</t>
  </si>
  <si>
    <t>QC-20103</t>
  </si>
  <si>
    <t>2"class150 BW</t>
  </si>
  <si>
    <t>2-310</t>
  </si>
  <si>
    <t>QC-20106</t>
  </si>
  <si>
    <t>1"class150 BW</t>
  </si>
  <si>
    <t>2-311</t>
  </si>
  <si>
    <t>QC-20110</t>
  </si>
  <si>
    <t>2-312</t>
  </si>
  <si>
    <t>QC-20121</t>
  </si>
  <si>
    <t>2-313</t>
  </si>
  <si>
    <t>QC-20113</t>
  </si>
  <si>
    <t>2-314</t>
  </si>
  <si>
    <t>QC-20116</t>
  </si>
  <si>
    <t>2-315</t>
  </si>
  <si>
    <t>QC-20120</t>
  </si>
  <si>
    <t>2-316</t>
  </si>
  <si>
    <t>QC-20131</t>
  </si>
  <si>
    <t>2-317</t>
  </si>
  <si>
    <t>QC-20208</t>
  </si>
  <si>
    <t>2-318</t>
  </si>
  <si>
    <t>QC-20203</t>
  </si>
  <si>
    <t>2-319</t>
  </si>
  <si>
    <t>QC-20206</t>
  </si>
  <si>
    <t>2-320</t>
  </si>
  <si>
    <t>QC-20210</t>
  </si>
  <si>
    <t>2-321</t>
  </si>
  <si>
    <t>QC-20221</t>
  </si>
  <si>
    <t>2-322</t>
  </si>
  <si>
    <t>QC-20213</t>
  </si>
  <si>
    <t>2-323</t>
  </si>
  <si>
    <t>QC-20216</t>
  </si>
  <si>
    <t>2-324</t>
  </si>
  <si>
    <t>QC-20220</t>
  </si>
  <si>
    <t>2-325</t>
  </si>
  <si>
    <t>QC-20231</t>
  </si>
  <si>
    <t>2-326</t>
  </si>
  <si>
    <t>QC-20250</t>
  </si>
  <si>
    <t>2-327</t>
  </si>
  <si>
    <t>QC-20303</t>
  </si>
  <si>
    <t>2-328</t>
  </si>
  <si>
    <t>QC-20306</t>
  </si>
  <si>
    <t>2-329</t>
  </si>
  <si>
    <t>QC-20310</t>
  </si>
  <si>
    <t>2-330</t>
  </si>
  <si>
    <t>QC-20406</t>
  </si>
  <si>
    <t>2-331</t>
  </si>
  <si>
    <t>QC-20410</t>
  </si>
  <si>
    <t>2-332</t>
  </si>
  <si>
    <t>QC-20508</t>
  </si>
  <si>
    <t>2-333</t>
  </si>
  <si>
    <t>QC-20507</t>
  </si>
  <si>
    <t>2-334</t>
  </si>
  <si>
    <t>QC-20510</t>
  </si>
  <si>
    <t>2-335</t>
  </si>
  <si>
    <t>QC-20521</t>
  </si>
  <si>
    <t>2-336</t>
  </si>
  <si>
    <t>QC-20518</t>
  </si>
  <si>
    <t>2-337</t>
  </si>
  <si>
    <t>QC-20517</t>
  </si>
  <si>
    <t>2-338</t>
  </si>
  <si>
    <t>QC-20520</t>
  </si>
  <si>
    <t>2-339</t>
  </si>
  <si>
    <t>QC-20531</t>
  </si>
  <si>
    <t>2-340</t>
  </si>
  <si>
    <t>QC-20603</t>
  </si>
  <si>
    <t>2-341</t>
  </si>
  <si>
    <t>QC-20606</t>
  </si>
  <si>
    <t>2-342</t>
  </si>
  <si>
    <t>QC-20610</t>
  </si>
  <si>
    <t>2-343</t>
  </si>
  <si>
    <t>QC-20621</t>
  </si>
  <si>
    <t>2-344</t>
  </si>
  <si>
    <t>QC-20613</t>
  </si>
  <si>
    <t>2-345</t>
  </si>
  <si>
    <t>QC-20616</t>
  </si>
  <si>
    <t>2-346</t>
  </si>
  <si>
    <t>QC-20620</t>
  </si>
  <si>
    <t>2-347</t>
  </si>
  <si>
    <t>QC-20631</t>
  </si>
  <si>
    <t>2-348</t>
  </si>
  <si>
    <t>QC-20703</t>
  </si>
  <si>
    <t>2-349</t>
  </si>
  <si>
    <t>QC-20706</t>
  </si>
  <si>
    <t>2-350</t>
  </si>
  <si>
    <t>QC-20710</t>
  </si>
  <si>
    <t>2-351</t>
  </si>
  <si>
    <t>QC-20713</t>
  </si>
  <si>
    <t>2-352</t>
  </si>
  <si>
    <t>QC-20716</t>
  </si>
  <si>
    <t>2-353</t>
  </si>
  <si>
    <t>QC-20720</t>
  </si>
  <si>
    <t>2-354</t>
  </si>
  <si>
    <t>QC-20810</t>
  </si>
  <si>
    <t>2-355</t>
  </si>
  <si>
    <t>QC-20806</t>
  </si>
  <si>
    <t>2-356</t>
  </si>
  <si>
    <t>QC-20820</t>
  </si>
  <si>
    <t>2-357</t>
  </si>
  <si>
    <t>QC-20816</t>
  </si>
  <si>
    <t>2-358</t>
  </si>
  <si>
    <t>QC-20903</t>
  </si>
  <si>
    <t>2-359</t>
  </si>
  <si>
    <t>QC-20906</t>
  </si>
  <si>
    <t>2-360</t>
  </si>
  <si>
    <t>QC-20910</t>
  </si>
  <si>
    <t>2-361</t>
  </si>
  <si>
    <t>QC-21010</t>
  </si>
  <si>
    <t>2-362</t>
  </si>
  <si>
    <t>QC-21006</t>
  </si>
  <si>
    <t>2-363</t>
  </si>
  <si>
    <t>QC-21108</t>
  </si>
  <si>
    <t>2-364</t>
  </si>
  <si>
    <t>QC-21106</t>
  </si>
  <si>
    <t>2-365</t>
  </si>
  <si>
    <t>QC-21110</t>
  </si>
  <si>
    <t>2-366</t>
  </si>
  <si>
    <t>QC-21121</t>
  </si>
  <si>
    <t>2-367</t>
  </si>
  <si>
    <t>QC-21116</t>
  </si>
  <si>
    <t>2-368</t>
  </si>
  <si>
    <t>QC-21120</t>
  </si>
  <si>
    <t>2-369</t>
  </si>
  <si>
    <t>QC-21131</t>
  </si>
  <si>
    <t>2-370</t>
  </si>
  <si>
    <t>QC-21208</t>
  </si>
  <si>
    <t>2-371</t>
  </si>
  <si>
    <t>QC-21207</t>
  </si>
  <si>
    <t>2-372</t>
  </si>
  <si>
    <t>QC-21210</t>
  </si>
  <si>
    <t>2-373</t>
  </si>
  <si>
    <t>QC-21221</t>
  </si>
  <si>
    <t>2-374</t>
  </si>
  <si>
    <t>QC-21218</t>
  </si>
  <si>
    <t>2-375</t>
  </si>
  <si>
    <t>QC-21217</t>
  </si>
  <si>
    <t>2-376</t>
  </si>
  <si>
    <t>QC-21220</t>
  </si>
  <si>
    <t>2-377</t>
  </si>
  <si>
    <t>QC-21231</t>
  </si>
  <si>
    <t>2-378</t>
  </si>
  <si>
    <t>QC-21303</t>
  </si>
  <si>
    <t>2-379</t>
  </si>
  <si>
    <t>QC-21306</t>
  </si>
  <si>
    <t>2-380</t>
  </si>
  <si>
    <t>QC-21321</t>
  </si>
  <si>
    <t>2-381</t>
  </si>
  <si>
    <t>QC-21313</t>
  </si>
  <si>
    <t>2-382</t>
  </si>
  <si>
    <t>QC-21316</t>
  </si>
  <si>
    <t>2-383</t>
  </si>
  <si>
    <t>QC-21331</t>
  </si>
  <si>
    <t>2-384</t>
  </si>
  <si>
    <t>QC-21404</t>
  </si>
  <si>
    <t>2-385</t>
  </si>
  <si>
    <t>QC-21414</t>
  </si>
  <si>
    <t>2-386</t>
  </si>
  <si>
    <t>QC-21424</t>
  </si>
  <si>
    <t>2-387</t>
  </si>
  <si>
    <t>QC-21508</t>
  </si>
  <si>
    <t>2-388</t>
  </si>
  <si>
    <t>QC-21507</t>
  </si>
  <si>
    <t>2-389</t>
  </si>
  <si>
    <t>QC-21510</t>
  </si>
  <si>
    <t>2-390</t>
  </si>
  <si>
    <t>QC-21521</t>
  </si>
  <si>
    <t>2-391</t>
  </si>
  <si>
    <t>QC-21608</t>
  </si>
  <si>
    <t>2-392</t>
  </si>
  <si>
    <t>QC-21610</t>
  </si>
  <si>
    <t>2-393</t>
  </si>
  <si>
    <t>QC-21606</t>
  </si>
  <si>
    <t>2-394</t>
  </si>
  <si>
    <t>QC-21618</t>
  </si>
  <si>
    <t>2-395</t>
  </si>
  <si>
    <t>QC-21620</t>
  </si>
  <si>
    <t>2-396</t>
  </si>
  <si>
    <t>QC-21616</t>
  </si>
  <si>
    <t>2-397</t>
  </si>
  <si>
    <t>QC-21707</t>
  </si>
  <si>
    <t>2-398</t>
  </si>
  <si>
    <t>QC-21810</t>
  </si>
  <si>
    <t>2-399</t>
  </si>
  <si>
    <t>QC-21910</t>
  </si>
  <si>
    <t>2-400</t>
  </si>
  <si>
    <t>QC-22001</t>
  </si>
  <si>
    <t>2-401</t>
  </si>
  <si>
    <t>QC-22006</t>
  </si>
  <si>
    <t>2-402</t>
  </si>
  <si>
    <t>QC-22016</t>
  </si>
  <si>
    <t>2-403</t>
  </si>
  <si>
    <t>QC-22701</t>
  </si>
  <si>
    <t>2-404</t>
  </si>
  <si>
    <t>QC-22711</t>
  </si>
  <si>
    <t>2-405</t>
  </si>
  <si>
    <t>QC-23001</t>
  </si>
  <si>
    <t>2-406</t>
  </si>
  <si>
    <t>QC-23002</t>
  </si>
  <si>
    <t>2"class151 BW</t>
  </si>
  <si>
    <t>2-407</t>
  </si>
  <si>
    <t>QC-23003</t>
  </si>
  <si>
    <t>2"class152 BW</t>
  </si>
  <si>
    <t>2-408</t>
  </si>
  <si>
    <t>QC-23004</t>
  </si>
  <si>
    <t>2"class153 BW</t>
  </si>
  <si>
    <t>2-409</t>
  </si>
  <si>
    <t>QC-23005</t>
  </si>
  <si>
    <t>2"class154 BW</t>
  </si>
  <si>
    <t>2-410</t>
  </si>
  <si>
    <t>QC-23006</t>
  </si>
  <si>
    <t>2"class155 BW</t>
  </si>
  <si>
    <t>2-411</t>
  </si>
  <si>
    <t>QC-23007</t>
  </si>
  <si>
    <t>2"class156 BW</t>
  </si>
  <si>
    <t>2-412</t>
  </si>
  <si>
    <t>QC-23008</t>
  </si>
  <si>
    <t>2"class157 BW</t>
  </si>
  <si>
    <t>2-413</t>
  </si>
  <si>
    <t>QC-23009</t>
  </si>
  <si>
    <t>2"class158 BW</t>
  </si>
  <si>
    <t>2-414</t>
  </si>
  <si>
    <t>QC-23010</t>
  </si>
  <si>
    <t>2"class159 BW</t>
  </si>
  <si>
    <t>2-415</t>
  </si>
  <si>
    <t>QC-23011</t>
  </si>
  <si>
    <t>2"class160 BW</t>
  </si>
  <si>
    <t>2-416</t>
  </si>
  <si>
    <t>QC-23012</t>
  </si>
  <si>
    <t>2"class161 BW</t>
  </si>
  <si>
    <t>2-417</t>
  </si>
  <si>
    <t>QC-23013</t>
  </si>
  <si>
    <t>2"class162 BW</t>
  </si>
  <si>
    <t>2-418</t>
  </si>
  <si>
    <t>QC-23014</t>
  </si>
  <si>
    <t>2"class163 BW</t>
  </si>
  <si>
    <t>2-419</t>
  </si>
  <si>
    <t>QC-23015</t>
  </si>
  <si>
    <t>2"class164 BW</t>
  </si>
  <si>
    <t>2-420</t>
  </si>
  <si>
    <t>QC-23016</t>
  </si>
  <si>
    <t>2"class165 BW</t>
  </si>
  <si>
    <t>2-421</t>
  </si>
  <si>
    <t>QC-22403</t>
  </si>
  <si>
    <t>2"class166 BW</t>
  </si>
  <si>
    <t>2-422</t>
  </si>
  <si>
    <t>QC-22404</t>
  </si>
  <si>
    <t>2"class167 BW</t>
  </si>
  <si>
    <t>2-423</t>
  </si>
  <si>
    <t>QC-22406</t>
  </si>
  <si>
    <t>2"class168 BW</t>
  </si>
  <si>
    <t>2-424</t>
  </si>
  <si>
    <t>QC-22407</t>
  </si>
  <si>
    <t>2"class169 BW</t>
  </si>
  <si>
    <t>2-425</t>
  </si>
  <si>
    <t>QC-22408</t>
  </si>
  <si>
    <t>2"class170 BW</t>
  </si>
  <si>
    <t>2-426</t>
  </si>
  <si>
    <t>QC-22409</t>
  </si>
  <si>
    <t>2"class171 BW</t>
  </si>
  <si>
    <t>2-427</t>
  </si>
  <si>
    <t>QC-22410</t>
  </si>
  <si>
    <t>2"class172 BW</t>
  </si>
  <si>
    <t>2-428</t>
  </si>
  <si>
    <t>QC-22301</t>
  </si>
  <si>
    <t>2"class173 BW</t>
  </si>
  <si>
    <t>2-429</t>
  </si>
  <si>
    <t>QC-22302</t>
  </si>
  <si>
    <t>2"class174 BW</t>
  </si>
  <si>
    <t>2-430</t>
  </si>
  <si>
    <t>QC-22303</t>
  </si>
  <si>
    <t>2"class175 BW</t>
  </si>
  <si>
    <t>2-431</t>
  </si>
  <si>
    <t>QC-22304</t>
  </si>
  <si>
    <t>2"class176 BW</t>
  </si>
  <si>
    <t>2-432</t>
  </si>
  <si>
    <t>QC-22305</t>
  </si>
  <si>
    <t>2"class177 BW</t>
  </si>
  <si>
    <t>2-433</t>
  </si>
  <si>
    <t>QC-22306</t>
  </si>
  <si>
    <t>2"class178 BW</t>
  </si>
  <si>
    <t>2-434</t>
  </si>
  <si>
    <t>QC-22307</t>
  </si>
  <si>
    <t>2"class179 BW</t>
  </si>
  <si>
    <t>2-435</t>
  </si>
  <si>
    <t>QC-22308</t>
  </si>
  <si>
    <t>2"class180 BW</t>
  </si>
  <si>
    <t>2-436</t>
  </si>
  <si>
    <t>QC-22310</t>
  </si>
  <si>
    <t>2"class181 BW</t>
  </si>
  <si>
    <t>2-437</t>
  </si>
  <si>
    <t>QC-22312</t>
  </si>
  <si>
    <t>2"class182 BW</t>
  </si>
  <si>
    <t>2-438</t>
  </si>
  <si>
    <t>QC-22314</t>
  </si>
  <si>
    <t>2"class183 BW</t>
  </si>
  <si>
    <t>2-439</t>
  </si>
  <si>
    <t>QC-22316</t>
  </si>
  <si>
    <t>2"class184 BW</t>
  </si>
  <si>
    <t>2-440</t>
  </si>
  <si>
    <t>QC-22321</t>
  </si>
  <si>
    <t>2"class185 BW</t>
  </si>
  <si>
    <t>2-441</t>
  </si>
  <si>
    <t>QC-29871</t>
  </si>
  <si>
    <t>2"class186 BW</t>
  </si>
  <si>
    <t>2-442</t>
  </si>
  <si>
    <t>QC-22322</t>
  </si>
  <si>
    <t>2"class187 BW</t>
  </si>
  <si>
    <t>2-443</t>
  </si>
  <si>
    <t>QC-22323</t>
  </si>
  <si>
    <t>2"class188 BW</t>
  </si>
  <si>
    <t>2-444</t>
  </si>
  <si>
    <t>QC-22324</t>
  </si>
  <si>
    <t>2"class189 BW</t>
  </si>
  <si>
    <t>2-445</t>
  </si>
  <si>
    <t>QC-22325</t>
  </si>
  <si>
    <t>2"class190 BW</t>
  </si>
  <si>
    <t>2-446</t>
  </si>
  <si>
    <t>QC-22326</t>
  </si>
  <si>
    <t>2"class191 BW</t>
  </si>
  <si>
    <t>2-447</t>
  </si>
  <si>
    <t>QC-22327</t>
  </si>
  <si>
    <t>2"class192 BW</t>
  </si>
  <si>
    <t>2-448</t>
  </si>
  <si>
    <t>QC-22328</t>
  </si>
  <si>
    <t>2"class193 BW</t>
  </si>
  <si>
    <t>2-449</t>
  </si>
  <si>
    <t>QC-22329</t>
  </si>
  <si>
    <t>2"class194 BW</t>
  </si>
  <si>
    <t>2-450</t>
  </si>
  <si>
    <t>QC-22330</t>
  </si>
  <si>
    <t>2"class195 BW</t>
  </si>
  <si>
    <t>2-451</t>
  </si>
  <si>
    <t>QC-22331</t>
  </si>
  <si>
    <t>2"class196 BW</t>
  </si>
  <si>
    <t>2-452</t>
  </si>
  <si>
    <t>QC-22332</t>
  </si>
  <si>
    <t>2"class197 BW</t>
  </si>
  <si>
    <t>2-453</t>
  </si>
  <si>
    <t>QC-22333</t>
  </si>
  <si>
    <t>2"class198 BW</t>
  </si>
  <si>
    <t>2-454</t>
  </si>
  <si>
    <t>QC-22334</t>
  </si>
  <si>
    <t>2"class199 BW</t>
  </si>
  <si>
    <t>2-455</t>
  </si>
  <si>
    <t>QC-22335</t>
  </si>
  <si>
    <t>2"class200 BW</t>
  </si>
  <si>
    <t>2-456</t>
  </si>
  <si>
    <t>QC-22336</t>
  </si>
  <si>
    <t>2"class201 BW</t>
  </si>
  <si>
    <t>2-457</t>
  </si>
  <si>
    <t>QC-20104</t>
  </si>
  <si>
    <t>2 1/2“class150 BW</t>
  </si>
  <si>
    <t>2-458</t>
  </si>
  <si>
    <t>QC-20105</t>
  </si>
  <si>
    <t>2-459</t>
  </si>
  <si>
    <t>QC-20114</t>
  </si>
  <si>
    <t>2-460</t>
  </si>
  <si>
    <t>QC-20115</t>
  </si>
  <si>
    <t>2-461</t>
  </si>
  <si>
    <t>QC-20204</t>
  </si>
  <si>
    <t>2-462</t>
  </si>
  <si>
    <t>QC-20205</t>
  </si>
  <si>
    <t>2-463</t>
  </si>
  <si>
    <t>QC-20214</t>
  </si>
  <si>
    <t>2-464</t>
  </si>
  <si>
    <t>QC-20215</t>
  </si>
  <si>
    <t>2-465</t>
  </si>
  <si>
    <t>QC-21204</t>
  </si>
  <si>
    <t>2-466</t>
  </si>
  <si>
    <t>QC-21205</t>
  </si>
  <si>
    <t>2-467</t>
  </si>
  <si>
    <t>QC-21214</t>
  </si>
  <si>
    <t>2-468</t>
  </si>
  <si>
    <t>QC-21215</t>
  </si>
  <si>
    <t>2-469</t>
  </si>
  <si>
    <t>QC-21304</t>
  </si>
  <si>
    <t>2-470</t>
  </si>
  <si>
    <t>QC-21305</t>
  </si>
  <si>
    <t>2-471</t>
  </si>
  <si>
    <t>QC-21314</t>
  </si>
  <si>
    <t>2-472</t>
  </si>
  <si>
    <t>QC-21315</t>
  </si>
  <si>
    <t>2-473</t>
  </si>
  <si>
    <t>QC-20504</t>
  </si>
  <si>
    <t>2-474</t>
  </si>
  <si>
    <t>QC-20505</t>
  </si>
  <si>
    <t>2-475</t>
  </si>
  <si>
    <t>QC-20514</t>
  </si>
  <si>
    <t>2-476</t>
  </si>
  <si>
    <t>QC-20515</t>
  </si>
  <si>
    <t>2-477</t>
  </si>
  <si>
    <t>QC-20604</t>
  </si>
  <si>
    <t>2-478</t>
  </si>
  <si>
    <t>QC-20605</t>
  </si>
  <si>
    <t>2-479</t>
  </si>
  <si>
    <t>QC-20614</t>
  </si>
  <si>
    <t>2-480</t>
  </si>
  <si>
    <t>QC-20615</t>
  </si>
  <si>
    <t>2-481</t>
  </si>
  <si>
    <t>QC-21104</t>
  </si>
  <si>
    <t>2-482</t>
  </si>
  <si>
    <t>QC-21105</t>
  </si>
  <si>
    <t>2-483</t>
  </si>
  <si>
    <t>QC-21114</t>
  </si>
  <si>
    <t>2-484</t>
  </si>
  <si>
    <t>QC-21115</t>
  </si>
  <si>
    <t>2-485</t>
  </si>
  <si>
    <t>QC-23311</t>
  </si>
  <si>
    <t>1 1/2“class150 BW</t>
  </si>
  <si>
    <t>2-486</t>
  </si>
  <si>
    <t>QC-23312</t>
  </si>
  <si>
    <t>2-487</t>
  </si>
  <si>
    <t>QC-23313</t>
  </si>
  <si>
    <t>2-488</t>
  </si>
  <si>
    <t>QC-23314</t>
  </si>
  <si>
    <t>2-489</t>
  </si>
  <si>
    <t>QC-23315</t>
  </si>
  <si>
    <t>2-490</t>
  </si>
  <si>
    <t>2-491</t>
  </si>
  <si>
    <t>RD-R29104</t>
  </si>
  <si>
    <t>7-001</t>
  </si>
  <si>
    <t>公共</t>
  </si>
  <si>
    <t>Y70103</t>
  </si>
  <si>
    <t>SS PTFE-LINED</t>
  </si>
  <si>
    <t>1"IN,2"OUT,CL150</t>
  </si>
  <si>
    <t>7-002</t>
  </si>
  <si>
    <t>Y70203</t>
  </si>
  <si>
    <t>7-003</t>
  </si>
  <si>
    <t>Y70303</t>
  </si>
  <si>
    <t>7-004</t>
  </si>
  <si>
    <t>Y70403</t>
  </si>
  <si>
    <t>7-005</t>
  </si>
  <si>
    <t>Y70503</t>
  </si>
  <si>
    <t>7-006</t>
  </si>
  <si>
    <t>Y70703</t>
  </si>
  <si>
    <t>7-007</t>
  </si>
  <si>
    <t>BV-B70100</t>
  </si>
  <si>
    <t>7-008</t>
  </si>
  <si>
    <t>BV-B70700</t>
  </si>
  <si>
    <t>7-009</t>
  </si>
  <si>
    <t>SP70104</t>
  </si>
  <si>
    <t>3"Class150 RF</t>
  </si>
  <si>
    <t>7-010</t>
  </si>
  <si>
    <t>SP70105</t>
  </si>
  <si>
    <t>7-011</t>
  </si>
  <si>
    <t>SP70203</t>
  </si>
  <si>
    <t>7-012</t>
  </si>
  <si>
    <t>SP70204</t>
  </si>
  <si>
    <t>7-013</t>
  </si>
  <si>
    <t>SP70303</t>
  </si>
  <si>
    <t>7-014</t>
  </si>
  <si>
    <t>SP70304</t>
  </si>
  <si>
    <t>7-015</t>
  </si>
  <si>
    <t>SP70402</t>
  </si>
  <si>
    <t>7-016</t>
  </si>
  <si>
    <t>SP70403</t>
  </si>
  <si>
    <t>7-017</t>
  </si>
  <si>
    <t>SP70502</t>
  </si>
  <si>
    <t>7-018</t>
  </si>
  <si>
    <t>SP70503</t>
  </si>
  <si>
    <t>7-019</t>
  </si>
  <si>
    <t>SP70703</t>
  </si>
  <si>
    <t>本体：FRP 
滤网：PTFE</t>
  </si>
  <si>
    <t>7-020</t>
  </si>
  <si>
    <t>SP70704</t>
  </si>
  <si>
    <t>7-021</t>
  </si>
  <si>
    <t>SP70101</t>
  </si>
  <si>
    <t>2"干式母接头（干式带盖子）
配套干式公接头 )</t>
  </si>
  <si>
    <t>7-022</t>
  </si>
  <si>
    <t>SP70102</t>
  </si>
  <si>
    <t xml:space="preserve">2"快装阴接头(带盖子）
配套阳接头 </t>
  </si>
  <si>
    <t>7-023</t>
  </si>
  <si>
    <t>SP70201</t>
  </si>
  <si>
    <t xml:space="preserve">2"干式母接头(干式带盖子）
配套干式公接头 </t>
  </si>
  <si>
    <t>7-024</t>
  </si>
  <si>
    <t>SP70301</t>
  </si>
  <si>
    <t xml:space="preserve">2"干式快装阴接头(带盖子) 
配套阳接头 </t>
  </si>
  <si>
    <t>7-025</t>
  </si>
  <si>
    <t>SP70401</t>
  </si>
  <si>
    <t>7-026</t>
  </si>
  <si>
    <t>SP70501</t>
  </si>
  <si>
    <t xml:space="preserve">干式快装阴接头(带盖子) 
配套阳接头 </t>
  </si>
  <si>
    <t>7-027</t>
  </si>
  <si>
    <t>SP70701</t>
  </si>
  <si>
    <t xml:space="preserve">2"干式母接头（干式带盖子) 
配套干式公接头 </t>
  </si>
  <si>
    <t>7-028</t>
  </si>
  <si>
    <t>SP70702</t>
  </si>
  <si>
    <t xml:space="preserve">2"快装阴接头(带盖子) 
配套阳接头 </t>
  </si>
  <si>
    <t>7-029</t>
  </si>
  <si>
    <t>SS316,内衬 PTFE</t>
  </si>
  <si>
    <t>3"Flange ASME B16.5 RF-WN, 
cl150</t>
  </si>
  <si>
    <t>7-030</t>
  </si>
  <si>
    <t>SP70705</t>
  </si>
  <si>
    <t>2"Flange ASME B16.5 RF-WN, cl150</t>
  </si>
  <si>
    <t>7-031</t>
  </si>
  <si>
    <t>SP70706</t>
  </si>
  <si>
    <t>7-032</t>
  </si>
  <si>
    <t>SP70707</t>
  </si>
  <si>
    <t>2"Flange ASME B16.5 RF-WN, 
cl150</t>
  </si>
  <si>
    <t>7-033</t>
  </si>
  <si>
    <t>SP78112</t>
  </si>
  <si>
    <t>7-034</t>
  </si>
  <si>
    <t>SP78113</t>
  </si>
  <si>
    <t>7-035</t>
  </si>
  <si>
    <t>SP78212</t>
  </si>
  <si>
    <t>7-036</t>
  </si>
  <si>
    <t>SP78213</t>
  </si>
  <si>
    <t>7-037</t>
  </si>
  <si>
    <t>SP78312</t>
  </si>
  <si>
    <t>7-038</t>
  </si>
  <si>
    <t>SP78313</t>
  </si>
  <si>
    <t>7-039</t>
  </si>
  <si>
    <t>SP78412</t>
  </si>
  <si>
    <t>7-040</t>
  </si>
  <si>
    <t>SP78413</t>
  </si>
  <si>
    <t>7-041</t>
  </si>
  <si>
    <t>SP78512</t>
  </si>
  <si>
    <t>7-042</t>
  </si>
  <si>
    <t>SP78513</t>
  </si>
  <si>
    <t>7-043</t>
  </si>
  <si>
    <t>SP70404</t>
  </si>
  <si>
    <t>7-044</t>
  </si>
  <si>
    <t>SP70405</t>
  </si>
  <si>
    <r>
      <rPr>
        <sz val="12"/>
        <rFont val="宋体"/>
        <family val="3"/>
        <charset val="134"/>
      </rPr>
      <t xml:space="preserve">规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格</t>
    </r>
  </si>
  <si>
    <t>美标厚度</t>
  </si>
  <si>
    <r>
      <rPr>
        <sz val="12"/>
        <rFont val="宋体"/>
        <family val="3"/>
        <charset val="134"/>
      </rPr>
      <t>备</t>
    </r>
    <r>
      <rPr>
        <sz val="12"/>
        <rFont val="宋体"/>
        <family val="3"/>
        <charset val="134"/>
      </rPr>
      <t>注</t>
    </r>
  </si>
  <si>
    <t>无缝钢管</t>
  </si>
  <si>
    <r>
      <rPr>
        <sz val="12"/>
        <rFont val="宋体"/>
        <family val="3"/>
        <charset val="134"/>
      </rPr>
      <t>2</t>
    </r>
    <r>
      <rPr>
        <sz val="12"/>
        <rFont val="宋体"/>
        <family val="3"/>
        <charset val="134"/>
      </rPr>
      <t>0#</t>
    </r>
  </si>
  <si>
    <t>φ21.3*3.73</t>
  </si>
  <si>
    <t>SCH80</t>
  </si>
  <si>
    <t>米</t>
  </si>
  <si>
    <t>φ26.7*3.91</t>
  </si>
  <si>
    <t>φ33.4*4.55</t>
  </si>
  <si>
    <t>φ48.3*5.08</t>
  </si>
  <si>
    <t>φ60.3*3.91</t>
  </si>
  <si>
    <t>SCH40</t>
  </si>
  <si>
    <t>φ88.9*5.49</t>
  </si>
  <si>
    <t>φ114.3*6.02</t>
  </si>
  <si>
    <t>φ168.3*7.11</t>
  </si>
  <si>
    <r>
      <rPr>
        <sz val="12"/>
        <rFont val="宋体"/>
        <family val="3"/>
        <charset val="134"/>
      </rPr>
      <t>A</t>
    </r>
    <r>
      <rPr>
        <sz val="12"/>
        <rFont val="宋体"/>
        <family val="3"/>
        <charset val="134"/>
      </rPr>
      <t>106-B</t>
    </r>
  </si>
  <si>
    <t>φ141.3*6.55</t>
  </si>
  <si>
    <t>φ219.1*8.18</t>
  </si>
  <si>
    <t>20#</t>
  </si>
  <si>
    <t>φ34*3</t>
  </si>
  <si>
    <t>φ45*3</t>
  </si>
  <si>
    <t>φ57*4</t>
  </si>
  <si>
    <t>φ76*4</t>
  </si>
  <si>
    <t>φ114*4</t>
  </si>
  <si>
    <t>φ133*4.5</t>
  </si>
  <si>
    <t>φ168*5</t>
  </si>
  <si>
    <t>φ219*6</t>
  </si>
  <si>
    <t>1、提供压力管道制造许可证，防腐120μ，2遍底漆2遍面漆，油漆品牌为国际、佐敦、PPG
2、联系人：陈飞，电话：18046004905</t>
  </si>
  <si>
    <t xml:space="preserve"> 单位工程：江苏博汇纸业有限公司化机浆配套废液综合利用项目-碱炉及发电汽轮机组安装工程、MEI 设备机电安装工程             </t>
    <phoneticPr fontId="21" type="noConversion"/>
  </si>
  <si>
    <t>合计</t>
    <phoneticPr fontId="21" type="noConversion"/>
  </si>
  <si>
    <t>gb/t12459-2017</t>
  </si>
  <si>
    <t xml:space="preserve">型材品牌：马钢、鑫达、安钢、日照钢铁、津西、莱钢、宝得、盛材、鞍山宝德或同等品牌。
</t>
    <phoneticPr fontId="21" type="noConversion"/>
  </si>
  <si>
    <t>品牌：首钢、鞍钢、沙钢、宝钢、济钢（山钢）、太钢、马钢或同等品牌。</t>
    <phoneticPr fontId="21" type="noConversion"/>
  </si>
  <si>
    <t>品牌：江苏远扬、刚一控股、河北渤海或同等品牌。</t>
    <phoneticPr fontId="21" type="noConversion"/>
  </si>
  <si>
    <t xml:space="preserve">型材品牌：马钢、鑫达、安钢、日照钢铁、津西、莱钢、宝得、盛材、鞍山宝德或同等品牌。
</t>
    <phoneticPr fontId="21" type="noConversion"/>
  </si>
  <si>
    <t>品牌要求</t>
    <phoneticPr fontId="21" type="noConversion"/>
  </si>
  <si>
    <t>460627kg</t>
    <phoneticPr fontId="21" type="noConversion"/>
  </si>
  <si>
    <t>盐城博汇纸业项目钢结构碳钢型材招标内容范围明细</t>
    <phoneticPr fontId="21" type="noConversion"/>
  </si>
  <si>
    <t>.</t>
    <phoneticPr fontId="21" type="noConversion"/>
  </si>
  <si>
    <t>国内知名品牌（单价按个计算）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</si>
</sst>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_ "/>
    <numFmt numFmtId="177" formatCode="0.000_ "/>
    <numFmt numFmtId="178" formatCode="0.00_ "/>
    <numFmt numFmtId="179" formatCode="0.0_);[Red]\(0.0\)"/>
    <numFmt numFmtId="180" formatCode="0.0_ "/>
    <numFmt numFmtId="181" formatCode="0_);[Red]\(0\)"/>
  </numFmts>
  <fonts count="22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宋体"/>
      <family val="3"/>
      <charset val="134"/>
    </font>
    <font>
      <sz val="18"/>
      <name val="黑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Arial"/>
      <family val="2"/>
    </font>
    <font>
      <sz val="9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Arial"/>
      <family val="2"/>
    </font>
    <font>
      <sz val="16"/>
      <name val="Times New Roman"/>
      <family val="1"/>
    </font>
    <font>
      <sz val="18"/>
      <name val="Times New Roman"/>
      <family val="1"/>
    </font>
    <font>
      <sz val="9"/>
      <color rgb="FF7030A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20" fillId="0" borderId="0"/>
    <xf numFmtId="0" fontId="6" fillId="0" borderId="0"/>
    <xf numFmtId="0" fontId="6" fillId="0" borderId="0"/>
    <xf numFmtId="0" fontId="16" fillId="0" borderId="0"/>
  </cellStyleXfs>
  <cellXfs count="15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4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176" fontId="4" fillId="0" borderId="0" xfId="3" applyNumberFormat="1" applyFont="1" applyAlignment="1">
      <alignment vertical="center" wrapText="1"/>
    </xf>
    <xf numFmtId="0" fontId="5" fillId="0" borderId="0" xfId="3" applyFont="1" applyAlignment="1">
      <alignment horizontal="center" vertical="center"/>
    </xf>
    <xf numFmtId="0" fontId="6" fillId="0" borderId="2" xfId="3" applyBorder="1" applyAlignment="1">
      <alignment horizontal="center" vertical="center"/>
    </xf>
    <xf numFmtId="176" fontId="6" fillId="0" borderId="2" xfId="3" applyNumberForma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3" applyBorder="1" applyAlignment="1">
      <alignment horizontal="right" vertical="center"/>
    </xf>
    <xf numFmtId="0" fontId="6" fillId="0" borderId="2" xfId="3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58" fontId="6" fillId="0" borderId="2" xfId="3" applyNumberFormat="1" applyBorder="1" applyAlignment="1">
      <alignment horizontal="center" vertical="center"/>
    </xf>
    <xf numFmtId="0" fontId="6" fillId="0" borderId="2" xfId="3" applyBorder="1" applyAlignment="1">
      <alignment horizontal="center" vertical="center" wrapText="1"/>
    </xf>
    <xf numFmtId="0" fontId="6" fillId="0" borderId="2" xfId="3" applyBorder="1" applyAlignment="1">
      <alignment horizontal="left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9" fontId="0" fillId="0" borderId="0" xfId="0" applyNumberFormat="1" applyAlignment="1">
      <alignment horizontal="right" vertical="center"/>
    </xf>
    <xf numFmtId="178" fontId="4" fillId="0" borderId="0" xfId="2" applyNumberFormat="1" applyFont="1" applyAlignment="1">
      <alignment horizontal="left"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179" fontId="4" fillId="0" borderId="0" xfId="2" applyNumberFormat="1" applyFont="1" applyAlignment="1">
      <alignment horizontal="right" vertical="center" wrapText="1"/>
    </xf>
    <xf numFmtId="176" fontId="4" fillId="0" borderId="0" xfId="2" applyNumberFormat="1" applyFont="1" applyAlignment="1">
      <alignment horizontal="center" vertical="center" wrapText="1"/>
    </xf>
    <xf numFmtId="0" fontId="5" fillId="0" borderId="0" xfId="2" applyFont="1" applyAlignment="1">
      <alignment horizontal="left" vertical="center"/>
    </xf>
    <xf numFmtId="178" fontId="4" fillId="0" borderId="2" xfId="2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9" fontId="0" fillId="0" borderId="2" xfId="0" applyNumberFormat="1" applyBorder="1" applyAlignment="1">
      <alignment horizontal="right" vertical="center"/>
    </xf>
    <xf numFmtId="179" fontId="0" fillId="0" borderId="2" xfId="0" applyNumberFormat="1" applyBorder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left" vertical="center" wrapText="1"/>
    </xf>
    <xf numFmtId="49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179" fontId="0" fillId="2" borderId="2" xfId="0" applyNumberFormat="1" applyFill="1" applyBorder="1" applyAlignment="1">
      <alignment horizontal="right" vertical="center"/>
    </xf>
    <xf numFmtId="178" fontId="0" fillId="0" borderId="2" xfId="0" applyNumberFormat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0" borderId="2" xfId="0" applyBorder="1" applyAlignment="1">
      <alignment horizontal="left" vertical="center"/>
    </xf>
    <xf numFmtId="178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179" fontId="4" fillId="2" borderId="2" xfId="2" applyNumberFormat="1" applyFont="1" applyFill="1" applyBorder="1" applyAlignment="1">
      <alignment horizontal="center" vertical="center" wrapText="1"/>
    </xf>
    <xf numFmtId="179" fontId="4" fillId="3" borderId="2" xfId="2" applyNumberFormat="1" applyFont="1" applyFill="1" applyBorder="1" applyAlignment="1">
      <alignment horizontal="center" vertical="center" wrapText="1"/>
    </xf>
    <xf numFmtId="179" fontId="4" fillId="0" borderId="2" xfId="2" applyNumberFormat="1" applyFont="1" applyBorder="1" applyAlignment="1">
      <alignment horizontal="center" vertical="center" wrapText="1"/>
    </xf>
    <xf numFmtId="178" fontId="1" fillId="0" borderId="2" xfId="2" applyNumberFormat="1" applyFont="1" applyBorder="1" applyAlignment="1">
      <alignment horizontal="center" vertical="center"/>
    </xf>
    <xf numFmtId="179" fontId="1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179" fontId="0" fillId="3" borderId="2" xfId="0" applyNumberFormat="1" applyFill="1" applyBorder="1" applyAlignment="1">
      <alignment horizontal="right" vertical="center"/>
    </xf>
    <xf numFmtId="179" fontId="1" fillId="3" borderId="2" xfId="0" applyNumberFormat="1" applyFont="1" applyFill="1" applyBorder="1" applyAlignment="1">
      <alignment horizontal="right" vertical="center"/>
    </xf>
    <xf numFmtId="0" fontId="8" fillId="0" borderId="2" xfId="2" applyFont="1" applyBorder="1" applyAlignment="1">
      <alignment horizontal="center" vertical="center"/>
    </xf>
    <xf numFmtId="179" fontId="8" fillId="0" borderId="2" xfId="2" applyNumberFormat="1" applyFont="1" applyBorder="1" applyAlignment="1">
      <alignment horizontal="right" vertical="center"/>
    </xf>
    <xf numFmtId="178" fontId="4" fillId="2" borderId="2" xfId="2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79" fontId="1" fillId="2" borderId="2" xfId="0" applyNumberFormat="1" applyFont="1" applyFill="1" applyBorder="1" applyAlignment="1">
      <alignment horizontal="right" vertical="center"/>
    </xf>
    <xf numFmtId="179" fontId="0" fillId="0" borderId="2" xfId="0" applyNumberFormat="1" applyBorder="1" applyAlignment="1">
      <alignment horizontal="right" vertical="center" wrapText="1"/>
    </xf>
    <xf numFmtId="179" fontId="0" fillId="3" borderId="2" xfId="0" applyNumberFormat="1" applyFill="1" applyBorder="1" applyAlignment="1">
      <alignment horizontal="center" vertical="center" wrapText="1"/>
    </xf>
    <xf numFmtId="179" fontId="4" fillId="4" borderId="2" xfId="2" applyNumberFormat="1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180" fontId="4" fillId="0" borderId="0" xfId="3" applyNumberFormat="1" applyFont="1" applyAlignment="1">
      <alignment vertical="center" wrapText="1"/>
    </xf>
    <xf numFmtId="0" fontId="4" fillId="0" borderId="0" xfId="3" applyFont="1" applyAlignment="1">
      <alignment horizontal="center" vertical="center" wrapText="1"/>
    </xf>
    <xf numFmtId="0" fontId="5" fillId="0" borderId="0" xfId="3" applyFont="1" applyAlignment="1">
      <alignment horizontal="left" vertical="center"/>
    </xf>
    <xf numFmtId="180" fontId="5" fillId="0" borderId="0" xfId="3" applyNumberFormat="1" applyFont="1" applyAlignment="1">
      <alignment horizontal="left" vertical="center"/>
    </xf>
    <xf numFmtId="180" fontId="4" fillId="0" borderId="2" xfId="3" applyNumberFormat="1" applyFont="1" applyBorder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180" fontId="6" fillId="0" borderId="2" xfId="3" applyNumberFormat="1" applyBorder="1" applyAlignment="1">
      <alignment horizontal="center" vertical="center"/>
    </xf>
    <xf numFmtId="0" fontId="6" fillId="0" borderId="2" xfId="3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180" fontId="1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" fillId="0" borderId="2" xfId="3" applyFont="1" applyBorder="1" applyAlignment="1">
      <alignment horizontal="center" vertical="center"/>
    </xf>
    <xf numFmtId="0" fontId="1" fillId="5" borderId="2" xfId="3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" fillId="5" borderId="0" xfId="3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14" fontId="1" fillId="0" borderId="2" xfId="3" applyNumberFormat="1" applyFont="1" applyBorder="1" applyAlignment="1">
      <alignment horizontal="center" vertical="center"/>
    </xf>
    <xf numFmtId="14" fontId="1" fillId="0" borderId="6" xfId="3" applyNumberFormat="1" applyFont="1" applyBorder="1" applyAlignment="1">
      <alignment horizontal="center" vertical="center"/>
    </xf>
    <xf numFmtId="14" fontId="1" fillId="0" borderId="0" xfId="3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81" fontId="1" fillId="5" borderId="2" xfId="3" applyNumberFormat="1" applyFont="1" applyFill="1" applyBorder="1" applyAlignment="1">
      <alignment horizontal="center" vertical="center"/>
    </xf>
    <xf numFmtId="181" fontId="1" fillId="5" borderId="0" xfId="3" applyNumberFormat="1" applyFont="1" applyFill="1" applyAlignment="1">
      <alignment horizontal="center" vertical="center"/>
    </xf>
    <xf numFmtId="181" fontId="1" fillId="5" borderId="0" xfId="0" applyNumberFormat="1" applyFont="1" applyFill="1" applyAlignment="1">
      <alignment horizontal="center" vertical="center"/>
    </xf>
    <xf numFmtId="181" fontId="15" fillId="0" borderId="0" xfId="0" applyNumberFormat="1" applyFont="1">
      <alignment vertical="center"/>
    </xf>
    <xf numFmtId="181" fontId="0" fillId="0" borderId="0" xfId="0" applyNumberFormat="1">
      <alignment vertical="center"/>
    </xf>
    <xf numFmtId="181" fontId="6" fillId="0" borderId="2" xfId="0" applyNumberFormat="1" applyFont="1" applyBorder="1" applyAlignment="1">
      <alignment horizontal="center" vertical="center"/>
    </xf>
    <xf numFmtId="181" fontId="12" fillId="0" borderId="2" xfId="0" applyNumberFormat="1" applyFont="1" applyBorder="1" applyAlignment="1">
      <alignment horizontal="center" vertical="center" wrapText="1"/>
    </xf>
    <xf numFmtId="181" fontId="11" fillId="0" borderId="2" xfId="0" applyNumberFormat="1" applyFont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81" fontId="1" fillId="2" borderId="2" xfId="3" applyNumberFormat="1" applyFont="1" applyFill="1" applyBorder="1" applyAlignment="1">
      <alignment horizontal="center" vertical="center"/>
    </xf>
    <xf numFmtId="181" fontId="6" fillId="2" borderId="2" xfId="0" applyNumberFormat="1" applyFont="1" applyFill="1" applyBorder="1" applyAlignment="1">
      <alignment horizontal="center" vertical="center"/>
    </xf>
    <xf numFmtId="14" fontId="1" fillId="2" borderId="2" xfId="3" applyNumberFormat="1" applyFont="1" applyFill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178" fontId="2" fillId="0" borderId="0" xfId="3" applyNumberFormat="1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178" fontId="3" fillId="0" borderId="0" xfId="3" applyNumberFormat="1" applyFont="1" applyAlignment="1">
      <alignment horizontal="center" vertical="center"/>
    </xf>
    <xf numFmtId="0" fontId="12" fillId="0" borderId="0" xfId="3" applyFont="1" applyAlignment="1">
      <alignment horizontal="left" vertical="center" wrapText="1"/>
    </xf>
    <xf numFmtId="178" fontId="12" fillId="0" borderId="0" xfId="3" applyNumberFormat="1" applyFont="1" applyAlignment="1">
      <alignment horizontal="left" vertical="center" wrapText="1"/>
    </xf>
    <xf numFmtId="0" fontId="1" fillId="0" borderId="2" xfId="3" applyFont="1" applyBorder="1" applyAlignment="1">
      <alignment horizontal="center" vertical="center"/>
    </xf>
    <xf numFmtId="0" fontId="1" fillId="5" borderId="2" xfId="3" applyFont="1" applyFill="1" applyBorder="1" applyAlignment="1">
      <alignment horizontal="center" vertical="center"/>
    </xf>
    <xf numFmtId="181" fontId="1" fillId="5" borderId="2" xfId="3" applyNumberFormat="1" applyFont="1" applyFill="1" applyBorder="1" applyAlignment="1">
      <alignment horizontal="center" vertical="center"/>
    </xf>
    <xf numFmtId="181" fontId="1" fillId="5" borderId="4" xfId="3" applyNumberFormat="1" applyFont="1" applyFill="1" applyBorder="1" applyAlignment="1">
      <alignment horizontal="center" vertical="center"/>
    </xf>
    <xf numFmtId="181" fontId="1" fillId="5" borderId="5" xfId="3" applyNumberFormat="1" applyFont="1" applyFill="1" applyBorder="1" applyAlignment="1">
      <alignment horizontal="center" vertical="center"/>
    </xf>
    <xf numFmtId="14" fontId="1" fillId="0" borderId="2" xfId="3" applyNumberFormat="1" applyFont="1" applyBorder="1" applyAlignment="1">
      <alignment horizontal="center" vertical="center"/>
    </xf>
    <xf numFmtId="14" fontId="1" fillId="0" borderId="4" xfId="3" applyNumberFormat="1" applyFont="1" applyBorder="1" applyAlignment="1">
      <alignment horizontal="center" vertical="center"/>
    </xf>
    <xf numFmtId="14" fontId="1" fillId="0" borderId="5" xfId="3" applyNumberFormat="1" applyFont="1" applyBorder="1" applyAlignment="1">
      <alignment horizontal="center" vertical="center"/>
    </xf>
    <xf numFmtId="14" fontId="1" fillId="0" borderId="7" xfId="3" applyNumberFormat="1" applyFont="1" applyBorder="1" applyAlignment="1">
      <alignment horizontal="center" vertical="center" wrapText="1"/>
    </xf>
    <xf numFmtId="14" fontId="1" fillId="0" borderId="6" xfId="3" applyNumberFormat="1" applyFont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/>
    </xf>
    <xf numFmtId="0" fontId="1" fillId="0" borderId="9" xfId="3" applyFont="1" applyBorder="1" applyAlignment="1">
      <alignment horizontal="center" vertical="center"/>
    </xf>
    <xf numFmtId="14" fontId="1" fillId="0" borderId="2" xfId="3" applyNumberFormat="1" applyFont="1" applyBorder="1" applyAlignment="1">
      <alignment horizontal="center" vertical="center" wrapText="1"/>
    </xf>
    <xf numFmtId="14" fontId="1" fillId="0" borderId="4" xfId="3" applyNumberFormat="1" applyFont="1" applyBorder="1" applyAlignment="1">
      <alignment horizontal="center" vertical="center" wrapText="1"/>
    </xf>
    <xf numFmtId="14" fontId="1" fillId="0" borderId="5" xfId="3" applyNumberFormat="1" applyFont="1" applyBorder="1" applyAlignment="1">
      <alignment horizontal="center" vertical="center" wrapText="1"/>
    </xf>
    <xf numFmtId="0" fontId="2" fillId="0" borderId="0" xfId="3" applyFont="1" applyAlignment="1">
      <alignment horizontal="center"/>
    </xf>
    <xf numFmtId="0" fontId="3" fillId="0" borderId="0" xfId="3" applyFont="1" applyAlignment="1">
      <alignment horizontal="center"/>
    </xf>
    <xf numFmtId="0" fontId="5" fillId="0" borderId="1" xfId="3" applyFont="1" applyBorder="1" applyAlignment="1">
      <alignment horizontal="left" vertical="center"/>
    </xf>
    <xf numFmtId="0" fontId="4" fillId="0" borderId="1" xfId="3" applyFont="1" applyBorder="1" applyAlignment="1">
      <alignment horizontal="left" vertical="center"/>
    </xf>
    <xf numFmtId="0" fontId="4" fillId="0" borderId="2" xfId="3" applyFont="1" applyBorder="1" applyAlignment="1">
      <alignment horizontal="center" vertical="center"/>
    </xf>
    <xf numFmtId="176" fontId="4" fillId="0" borderId="2" xfId="3" applyNumberFormat="1" applyFont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5" fillId="0" borderId="1" xfId="2" applyFont="1" applyBorder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0" fontId="4" fillId="0" borderId="2" xfId="2" applyFont="1" applyBorder="1" applyAlignment="1">
      <alignment horizontal="center" vertical="center"/>
    </xf>
    <xf numFmtId="178" fontId="4" fillId="0" borderId="2" xfId="2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176" fontId="4" fillId="0" borderId="2" xfId="2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</cellXfs>
  <cellStyles count="5">
    <cellStyle name="Normal 2" xfId="1" xr:uid="{00000000-0005-0000-0000-000031000000}"/>
    <cellStyle name="常规" xfId="0" builtinId="0"/>
    <cellStyle name="常规 2" xfId="3" xr:uid="{00000000-0005-0000-0000-000033000000}"/>
    <cellStyle name="常规 2 3" xfId="2" xr:uid="{00000000-0005-0000-0000-000032000000}"/>
    <cellStyle name="常规 5" xfId="4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9"/>
  <sheetViews>
    <sheetView tabSelected="1" topLeftCell="A37" zoomScale="85" zoomScaleNormal="85" workbookViewId="0">
      <selection activeCell="L41" sqref="L41"/>
    </sheetView>
  </sheetViews>
  <sheetFormatPr defaultColWidth="8.88671875" defaultRowHeight="14.4" x14ac:dyDescent="0.25"/>
  <cols>
    <col min="1" max="1" width="9.77734375" customWidth="1"/>
    <col min="2" max="2" width="12.109375" customWidth="1"/>
    <col min="3" max="3" width="23.109375" customWidth="1"/>
    <col min="4" max="4" width="13.6640625" customWidth="1"/>
    <col min="5" max="5" width="11.88671875" customWidth="1"/>
    <col min="6" max="6" width="12.44140625" style="106" customWidth="1"/>
    <col min="7" max="7" width="16.33203125" style="106" customWidth="1"/>
    <col min="8" max="8" width="20.33203125" customWidth="1"/>
    <col min="9" max="9" width="16.88671875" customWidth="1"/>
    <col min="10" max="10" width="26.5546875" customWidth="1"/>
  </cols>
  <sheetData>
    <row r="1" spans="1:10" s="2" customFormat="1" ht="24" customHeight="1" x14ac:dyDescent="0.25">
      <c r="A1" s="116" t="s">
        <v>0</v>
      </c>
      <c r="B1" s="116"/>
      <c r="C1" s="116"/>
      <c r="D1" s="116"/>
      <c r="E1" s="116"/>
      <c r="F1" s="117"/>
      <c r="G1" s="116"/>
      <c r="H1" s="116"/>
      <c r="I1" s="116"/>
      <c r="J1" s="116"/>
    </row>
    <row r="2" spans="1:10" s="2" customFormat="1" ht="24" customHeight="1" x14ac:dyDescent="0.25">
      <c r="A2" s="118" t="s">
        <v>2146</v>
      </c>
      <c r="B2" s="118"/>
      <c r="C2" s="118"/>
      <c r="D2" s="118"/>
      <c r="E2" s="118"/>
      <c r="F2" s="119"/>
      <c r="G2" s="118"/>
      <c r="H2" s="118"/>
      <c r="I2" s="118"/>
      <c r="J2" s="118"/>
    </row>
    <row r="3" spans="1:10" s="85" customFormat="1" ht="24" customHeight="1" x14ac:dyDescent="0.25">
      <c r="A3" s="120" t="s">
        <v>2137</v>
      </c>
      <c r="B3" s="120"/>
      <c r="C3" s="120"/>
      <c r="D3" s="120"/>
      <c r="E3" s="120"/>
      <c r="F3" s="121"/>
      <c r="G3" s="120"/>
      <c r="H3" s="120"/>
      <c r="I3" s="120"/>
      <c r="J3" s="120"/>
    </row>
    <row r="4" spans="1:10" s="85" customFormat="1" ht="24" customHeight="1" x14ac:dyDescent="0.25">
      <c r="A4" s="122" t="s">
        <v>1</v>
      </c>
      <c r="B4" s="122" t="s">
        <v>2</v>
      </c>
      <c r="C4" s="123" t="s">
        <v>3</v>
      </c>
      <c r="D4" s="123" t="s">
        <v>4</v>
      </c>
      <c r="E4" s="123" t="s">
        <v>5</v>
      </c>
      <c r="F4" s="124" t="s">
        <v>6</v>
      </c>
      <c r="G4" s="125" t="s">
        <v>7</v>
      </c>
      <c r="H4" s="122" t="s">
        <v>8</v>
      </c>
      <c r="I4" s="127" t="s">
        <v>9</v>
      </c>
      <c r="J4" s="128" t="s">
        <v>2144</v>
      </c>
    </row>
    <row r="5" spans="1:10" s="85" customFormat="1" ht="24" customHeight="1" x14ac:dyDescent="0.25">
      <c r="A5" s="122"/>
      <c r="B5" s="122"/>
      <c r="C5" s="123"/>
      <c r="D5" s="123"/>
      <c r="E5" s="123"/>
      <c r="F5" s="124"/>
      <c r="G5" s="126"/>
      <c r="H5" s="122"/>
      <c r="I5" s="127"/>
      <c r="J5" s="129"/>
    </row>
    <row r="6" spans="1:10" s="86" customFormat="1" ht="28.05" customHeight="1" x14ac:dyDescent="0.25">
      <c r="A6" s="87">
        <v>1</v>
      </c>
      <c r="B6" s="89" t="s">
        <v>11</v>
      </c>
      <c r="C6" s="90" t="s">
        <v>12</v>
      </c>
      <c r="D6" s="88" t="s">
        <v>13</v>
      </c>
      <c r="E6" s="88" t="s">
        <v>14</v>
      </c>
      <c r="F6" s="102">
        <v>96</v>
      </c>
      <c r="G6" s="107">
        <v>16512</v>
      </c>
      <c r="H6" s="87" t="s">
        <v>15</v>
      </c>
      <c r="I6" s="98">
        <v>45255</v>
      </c>
      <c r="J6" s="134" t="s">
        <v>2143</v>
      </c>
    </row>
    <row r="7" spans="1:10" s="86" customFormat="1" ht="28.05" customHeight="1" x14ac:dyDescent="0.25">
      <c r="A7" s="87">
        <v>2</v>
      </c>
      <c r="B7" s="89" t="s">
        <v>11</v>
      </c>
      <c r="C7" s="90" t="s">
        <v>16</v>
      </c>
      <c r="D7" s="88" t="s">
        <v>13</v>
      </c>
      <c r="E7" s="88" t="s">
        <v>14</v>
      </c>
      <c r="F7" s="102">
        <v>1968</v>
      </c>
      <c r="G7" s="107">
        <v>141302.39999999999</v>
      </c>
      <c r="H7" s="87" t="s">
        <v>15</v>
      </c>
      <c r="I7" s="98">
        <v>45255</v>
      </c>
      <c r="J7" s="134"/>
    </row>
    <row r="8" spans="1:10" s="86" customFormat="1" ht="28.05" customHeight="1" x14ac:dyDescent="0.25">
      <c r="A8" s="87">
        <v>3</v>
      </c>
      <c r="B8" s="89" t="s">
        <v>11</v>
      </c>
      <c r="C8" s="90" t="s">
        <v>17</v>
      </c>
      <c r="D8" s="88" t="s">
        <v>13</v>
      </c>
      <c r="E8" s="88" t="s">
        <v>14</v>
      </c>
      <c r="F8" s="102">
        <v>108</v>
      </c>
      <c r="G8" s="107">
        <v>5389.2</v>
      </c>
      <c r="H8" s="87" t="s">
        <v>15</v>
      </c>
      <c r="I8" s="98">
        <v>45255</v>
      </c>
      <c r="J8" s="134"/>
    </row>
    <row r="9" spans="1:10" s="86" customFormat="1" ht="28.05" customHeight="1" x14ac:dyDescent="0.25">
      <c r="A9" s="87">
        <v>4</v>
      </c>
      <c r="B9" s="89" t="s">
        <v>11</v>
      </c>
      <c r="C9" s="90" t="s">
        <v>18</v>
      </c>
      <c r="D9" s="88" t="s">
        <v>13</v>
      </c>
      <c r="E9" s="88" t="s">
        <v>14</v>
      </c>
      <c r="F9" s="102">
        <v>1800</v>
      </c>
      <c r="G9" s="107">
        <v>55980</v>
      </c>
      <c r="H9" s="87" t="s">
        <v>15</v>
      </c>
      <c r="I9" s="98">
        <v>45255</v>
      </c>
      <c r="J9" s="134"/>
    </row>
    <row r="10" spans="1:10" s="86" customFormat="1" ht="28.05" customHeight="1" x14ac:dyDescent="0.25">
      <c r="A10" s="87">
        <v>5</v>
      </c>
      <c r="B10" s="89" t="s">
        <v>11</v>
      </c>
      <c r="C10" s="90" t="s">
        <v>19</v>
      </c>
      <c r="D10" s="88" t="s">
        <v>13</v>
      </c>
      <c r="E10" s="88" t="s">
        <v>14</v>
      </c>
      <c r="F10" s="102">
        <v>36</v>
      </c>
      <c r="G10" s="107">
        <v>2354.4</v>
      </c>
      <c r="H10" s="87" t="s">
        <v>15</v>
      </c>
      <c r="I10" s="98">
        <v>45255</v>
      </c>
      <c r="J10" s="134"/>
    </row>
    <row r="11" spans="1:10" s="86" customFormat="1" ht="28.05" customHeight="1" x14ac:dyDescent="0.25">
      <c r="A11" s="87">
        <v>6</v>
      </c>
      <c r="B11" s="89" t="s">
        <v>11</v>
      </c>
      <c r="C11" s="90" t="s">
        <v>20</v>
      </c>
      <c r="D11" s="88" t="s">
        <v>13</v>
      </c>
      <c r="E11" s="88" t="s">
        <v>14</v>
      </c>
      <c r="F11" s="102">
        <v>72</v>
      </c>
      <c r="G11" s="107">
        <v>7560</v>
      </c>
      <c r="H11" s="87" t="s">
        <v>15</v>
      </c>
      <c r="I11" s="98">
        <v>45255</v>
      </c>
      <c r="J11" s="134"/>
    </row>
    <row r="12" spans="1:10" s="86" customFormat="1" ht="28.05" customHeight="1" x14ac:dyDescent="0.25">
      <c r="A12" s="87">
        <v>7</v>
      </c>
      <c r="B12" s="89" t="s">
        <v>11</v>
      </c>
      <c r="C12" s="90" t="s">
        <v>21</v>
      </c>
      <c r="D12" s="88" t="s">
        <v>13</v>
      </c>
      <c r="E12" s="88" t="s">
        <v>14</v>
      </c>
      <c r="F12" s="102">
        <v>36</v>
      </c>
      <c r="G12" s="107">
        <v>1569.6</v>
      </c>
      <c r="H12" s="87" t="s">
        <v>15</v>
      </c>
      <c r="I12" s="98">
        <v>45255</v>
      </c>
      <c r="J12" s="134"/>
    </row>
    <row r="13" spans="1:10" s="86" customFormat="1" ht="28.05" customHeight="1" x14ac:dyDescent="0.25">
      <c r="A13" s="87">
        <v>8</v>
      </c>
      <c r="B13" s="89" t="s">
        <v>22</v>
      </c>
      <c r="C13" s="90" t="s">
        <v>23</v>
      </c>
      <c r="D13" s="88" t="s">
        <v>13</v>
      </c>
      <c r="E13" s="88" t="s">
        <v>14</v>
      </c>
      <c r="F13" s="102">
        <v>12</v>
      </c>
      <c r="G13" s="107">
        <v>720.44</v>
      </c>
      <c r="H13" s="87" t="s">
        <v>24</v>
      </c>
      <c r="I13" s="98">
        <v>45255</v>
      </c>
      <c r="J13" s="134"/>
    </row>
    <row r="14" spans="1:10" s="86" customFormat="1" ht="28.05" customHeight="1" x14ac:dyDescent="0.25">
      <c r="A14" s="87">
        <v>9</v>
      </c>
      <c r="B14" s="89" t="s">
        <v>22</v>
      </c>
      <c r="C14" s="90" t="s">
        <v>25</v>
      </c>
      <c r="D14" s="88" t="s">
        <v>13</v>
      </c>
      <c r="E14" s="88" t="s">
        <v>14</v>
      </c>
      <c r="F14" s="102">
        <v>12</v>
      </c>
      <c r="G14" s="107">
        <v>457.26</v>
      </c>
      <c r="H14" s="87" t="s">
        <v>24</v>
      </c>
      <c r="I14" s="98">
        <v>45255</v>
      </c>
      <c r="J14" s="134"/>
    </row>
    <row r="15" spans="1:10" s="86" customFormat="1" ht="28.05" customHeight="1" x14ac:dyDescent="0.25">
      <c r="A15" s="87">
        <v>10</v>
      </c>
      <c r="B15" s="89" t="s">
        <v>26</v>
      </c>
      <c r="C15" s="90" t="s">
        <v>27</v>
      </c>
      <c r="D15" s="88" t="s">
        <v>13</v>
      </c>
      <c r="E15" s="88" t="s">
        <v>14</v>
      </c>
      <c r="F15" s="102">
        <v>36</v>
      </c>
      <c r="G15" s="107">
        <v>3228.41</v>
      </c>
      <c r="H15" s="87" t="s">
        <v>24</v>
      </c>
      <c r="I15" s="98">
        <v>45255</v>
      </c>
      <c r="J15" s="134"/>
    </row>
    <row r="16" spans="1:10" s="86" customFormat="1" ht="28.05" customHeight="1" x14ac:dyDescent="0.25">
      <c r="A16" s="87">
        <v>11</v>
      </c>
      <c r="B16" s="89" t="s">
        <v>28</v>
      </c>
      <c r="C16" s="91" t="s">
        <v>29</v>
      </c>
      <c r="D16" s="88" t="s">
        <v>13</v>
      </c>
      <c r="E16" s="88" t="s">
        <v>14</v>
      </c>
      <c r="F16" s="102">
        <v>72</v>
      </c>
      <c r="G16" s="107">
        <v>1629.86</v>
      </c>
      <c r="H16" s="87" t="s">
        <v>24</v>
      </c>
      <c r="I16" s="98">
        <v>45255</v>
      </c>
      <c r="J16" s="134"/>
    </row>
    <row r="17" spans="1:10" s="86" customFormat="1" ht="28.05" customHeight="1" x14ac:dyDescent="0.25">
      <c r="A17" s="87">
        <v>12</v>
      </c>
      <c r="B17" s="89" t="s">
        <v>28</v>
      </c>
      <c r="C17" s="91" t="s">
        <v>30</v>
      </c>
      <c r="D17" s="88" t="s">
        <v>13</v>
      </c>
      <c r="E17" s="88" t="s">
        <v>14</v>
      </c>
      <c r="F17" s="102">
        <v>894</v>
      </c>
      <c r="G17" s="107">
        <v>17658.29</v>
      </c>
      <c r="H17" s="87" t="s">
        <v>24</v>
      </c>
      <c r="I17" s="98">
        <v>45255</v>
      </c>
      <c r="J17" s="134"/>
    </row>
    <row r="18" spans="1:10" s="86" customFormat="1" ht="28.05" customHeight="1" x14ac:dyDescent="0.25">
      <c r="A18" s="87">
        <v>13</v>
      </c>
      <c r="B18" s="89" t="s">
        <v>28</v>
      </c>
      <c r="C18" s="91" t="s">
        <v>31</v>
      </c>
      <c r="D18" s="88" t="s">
        <v>13</v>
      </c>
      <c r="E18" s="88" t="s">
        <v>14</v>
      </c>
      <c r="F18" s="102">
        <v>2694</v>
      </c>
      <c r="G18" s="107">
        <v>45078.7</v>
      </c>
      <c r="H18" s="87" t="s">
        <v>24</v>
      </c>
      <c r="I18" s="98">
        <v>45255</v>
      </c>
      <c r="J18" s="134"/>
    </row>
    <row r="19" spans="1:10" s="86" customFormat="1" ht="28.05" customHeight="1" x14ac:dyDescent="0.25">
      <c r="A19" s="87">
        <v>14</v>
      </c>
      <c r="B19" s="89" t="s">
        <v>28</v>
      </c>
      <c r="C19" s="90" t="s">
        <v>32</v>
      </c>
      <c r="D19" s="88" t="s">
        <v>13</v>
      </c>
      <c r="E19" s="88" t="s">
        <v>14</v>
      </c>
      <c r="F19" s="102">
        <v>360</v>
      </c>
      <c r="G19" s="107">
        <v>3600</v>
      </c>
      <c r="H19" s="87" t="s">
        <v>24</v>
      </c>
      <c r="I19" s="98">
        <v>45255</v>
      </c>
      <c r="J19" s="134"/>
    </row>
    <row r="20" spans="1:10" s="85" customFormat="1" ht="28.8" customHeight="1" x14ac:dyDescent="0.25">
      <c r="A20" s="87">
        <v>15</v>
      </c>
      <c r="B20" s="89" t="s">
        <v>33</v>
      </c>
      <c r="C20" s="91" t="s">
        <v>34</v>
      </c>
      <c r="D20" s="88" t="s">
        <v>13</v>
      </c>
      <c r="E20" s="88" t="s">
        <v>14</v>
      </c>
      <c r="F20" s="108">
        <v>108</v>
      </c>
      <c r="G20" s="109">
        <v>798.98</v>
      </c>
      <c r="H20" s="87" t="s">
        <v>24</v>
      </c>
      <c r="I20" s="98">
        <v>45255</v>
      </c>
      <c r="J20" s="134"/>
    </row>
    <row r="21" spans="1:10" s="85" customFormat="1" ht="28.8" customHeight="1" x14ac:dyDescent="0.25">
      <c r="A21" s="87">
        <v>16</v>
      </c>
      <c r="B21" s="89" t="s">
        <v>33</v>
      </c>
      <c r="C21" s="91" t="s">
        <v>35</v>
      </c>
      <c r="D21" s="88" t="s">
        <v>13</v>
      </c>
      <c r="E21" s="88" t="s">
        <v>14</v>
      </c>
      <c r="F21" s="108">
        <v>18</v>
      </c>
      <c r="G21" s="109">
        <v>102.98</v>
      </c>
      <c r="H21" s="87" t="s">
        <v>24</v>
      </c>
      <c r="I21" s="98">
        <v>45255</v>
      </c>
      <c r="J21" s="134"/>
    </row>
    <row r="22" spans="1:10" s="86" customFormat="1" ht="28.05" customHeight="1" x14ac:dyDescent="0.25">
      <c r="A22" s="87">
        <v>17</v>
      </c>
      <c r="B22" s="89" t="s">
        <v>33</v>
      </c>
      <c r="C22" s="90" t="s">
        <v>36</v>
      </c>
      <c r="D22" s="88" t="s">
        <v>13</v>
      </c>
      <c r="E22" s="88" t="s">
        <v>14</v>
      </c>
      <c r="F22" s="102">
        <v>6</v>
      </c>
      <c r="G22" s="107">
        <v>14.53</v>
      </c>
      <c r="H22" s="87" t="s">
        <v>24</v>
      </c>
      <c r="I22" s="98">
        <v>45255</v>
      </c>
      <c r="J22" s="134"/>
    </row>
    <row r="23" spans="1:10" s="85" customFormat="1" ht="28.8" customHeight="1" x14ac:dyDescent="0.25">
      <c r="A23" s="87">
        <v>18</v>
      </c>
      <c r="B23" s="89" t="s">
        <v>37</v>
      </c>
      <c r="C23" s="91" t="s">
        <v>38</v>
      </c>
      <c r="D23" s="88" t="s">
        <v>13</v>
      </c>
      <c r="E23" s="88" t="s">
        <v>14</v>
      </c>
      <c r="F23" s="108">
        <v>192</v>
      </c>
      <c r="G23" s="109">
        <v>3014.4</v>
      </c>
      <c r="H23" s="87" t="s">
        <v>39</v>
      </c>
      <c r="I23" s="98">
        <v>45255</v>
      </c>
      <c r="J23" s="134"/>
    </row>
    <row r="24" spans="1:10" s="86" customFormat="1" ht="28.05" customHeight="1" x14ac:dyDescent="0.25">
      <c r="A24" s="87">
        <v>19</v>
      </c>
      <c r="B24" s="89" t="s">
        <v>37</v>
      </c>
      <c r="C24" s="91" t="s">
        <v>40</v>
      </c>
      <c r="D24" s="88" t="s">
        <v>13</v>
      </c>
      <c r="E24" s="88" t="s">
        <v>14</v>
      </c>
      <c r="F24" s="102">
        <v>18</v>
      </c>
      <c r="G24" s="107">
        <v>141.30000000000001</v>
      </c>
      <c r="H24" s="87" t="s">
        <v>39</v>
      </c>
      <c r="I24" s="98">
        <v>45255</v>
      </c>
      <c r="J24" s="134"/>
    </row>
    <row r="25" spans="1:10" s="85" customFormat="1" ht="28.8" customHeight="1" x14ac:dyDescent="0.25">
      <c r="A25" s="87">
        <v>20</v>
      </c>
      <c r="B25" s="89" t="s">
        <v>37</v>
      </c>
      <c r="C25" s="91" t="s">
        <v>41</v>
      </c>
      <c r="D25" s="88" t="s">
        <v>13</v>
      </c>
      <c r="E25" s="88" t="s">
        <v>14</v>
      </c>
      <c r="F25" s="108">
        <v>2688</v>
      </c>
      <c r="G25" s="109">
        <v>8440.32</v>
      </c>
      <c r="H25" s="87" t="s">
        <v>39</v>
      </c>
      <c r="I25" s="98">
        <v>45255</v>
      </c>
      <c r="J25" s="134"/>
    </row>
    <row r="26" spans="1:10" s="86" customFormat="1" ht="28.05" customHeight="1" x14ac:dyDescent="0.25">
      <c r="A26" s="87">
        <v>21</v>
      </c>
      <c r="B26" s="89" t="s">
        <v>37</v>
      </c>
      <c r="C26" s="91" t="s">
        <v>42</v>
      </c>
      <c r="D26" s="88" t="s">
        <v>13</v>
      </c>
      <c r="E26" s="88" t="s">
        <v>14</v>
      </c>
      <c r="F26" s="102">
        <v>48</v>
      </c>
      <c r="G26" s="107">
        <v>135.65</v>
      </c>
      <c r="H26" s="87" t="s">
        <v>39</v>
      </c>
      <c r="I26" s="98">
        <v>45255</v>
      </c>
      <c r="J26" s="134"/>
    </row>
    <row r="27" spans="1:10" s="86" customFormat="1" ht="28.05" customHeight="1" x14ac:dyDescent="0.25">
      <c r="A27" s="87">
        <v>22</v>
      </c>
      <c r="B27" s="89" t="s">
        <v>37</v>
      </c>
      <c r="C27" s="91" t="s">
        <v>43</v>
      </c>
      <c r="D27" s="88" t="s">
        <v>13</v>
      </c>
      <c r="E27" s="88" t="s">
        <v>14</v>
      </c>
      <c r="F27" s="102">
        <v>5370</v>
      </c>
      <c r="G27" s="107">
        <v>5058.54</v>
      </c>
      <c r="H27" s="87" t="s">
        <v>39</v>
      </c>
      <c r="I27" s="98">
        <v>45255</v>
      </c>
      <c r="J27" s="134"/>
    </row>
    <row r="28" spans="1:10" s="85" customFormat="1" ht="28.8" customHeight="1" x14ac:dyDescent="0.25">
      <c r="A28" s="87">
        <v>23</v>
      </c>
      <c r="B28" s="89" t="s">
        <v>44</v>
      </c>
      <c r="C28" s="90" t="s">
        <v>45</v>
      </c>
      <c r="D28" s="88" t="s">
        <v>13</v>
      </c>
      <c r="E28" s="88" t="s">
        <v>14</v>
      </c>
      <c r="F28" s="108">
        <v>72</v>
      </c>
      <c r="G28" s="109">
        <v>177.84</v>
      </c>
      <c r="H28" s="87" t="s">
        <v>39</v>
      </c>
      <c r="I28" s="98">
        <v>45255</v>
      </c>
      <c r="J28" s="134"/>
    </row>
    <row r="29" spans="1:10" s="86" customFormat="1" ht="28.8" customHeight="1" x14ac:dyDescent="0.25">
      <c r="A29" s="87">
        <v>24</v>
      </c>
      <c r="B29" s="89" t="s">
        <v>46</v>
      </c>
      <c r="C29" s="90" t="s">
        <v>47</v>
      </c>
      <c r="D29" s="88" t="s">
        <v>13</v>
      </c>
      <c r="E29" s="88" t="s">
        <v>14</v>
      </c>
      <c r="F29" s="108">
        <v>36</v>
      </c>
      <c r="G29" s="107">
        <v>88.56</v>
      </c>
      <c r="H29" s="87" t="s">
        <v>48</v>
      </c>
      <c r="I29" s="98">
        <v>45255</v>
      </c>
      <c r="J29" s="134" t="s">
        <v>2142</v>
      </c>
    </row>
    <row r="30" spans="1:10" s="86" customFormat="1" ht="28.8" customHeight="1" x14ac:dyDescent="0.25">
      <c r="A30" s="87">
        <v>25</v>
      </c>
      <c r="B30" s="89" t="s">
        <v>46</v>
      </c>
      <c r="C30" s="90" t="s">
        <v>49</v>
      </c>
      <c r="D30" s="88" t="s">
        <v>13</v>
      </c>
      <c r="E30" s="88" t="s">
        <v>14</v>
      </c>
      <c r="F30" s="108">
        <v>2700</v>
      </c>
      <c r="G30" s="107">
        <v>5194.8</v>
      </c>
      <c r="H30" s="87" t="s">
        <v>48</v>
      </c>
      <c r="I30" s="98">
        <v>45255</v>
      </c>
      <c r="J30" s="134"/>
    </row>
    <row r="31" spans="1:10" s="86" customFormat="1" ht="28.8" customHeight="1" x14ac:dyDescent="0.25">
      <c r="A31" s="87">
        <v>26</v>
      </c>
      <c r="B31" s="89" t="s">
        <v>46</v>
      </c>
      <c r="C31" s="90" t="s">
        <v>49</v>
      </c>
      <c r="D31" s="88" t="s">
        <v>13</v>
      </c>
      <c r="E31" s="88" t="s">
        <v>14</v>
      </c>
      <c r="F31" s="108">
        <v>3294</v>
      </c>
      <c r="G31" s="107">
        <v>6337.66</v>
      </c>
      <c r="H31" s="87" t="s">
        <v>48</v>
      </c>
      <c r="I31" s="98">
        <v>45255</v>
      </c>
      <c r="J31" s="134"/>
    </row>
    <row r="32" spans="1:10" s="86" customFormat="1" ht="28.05" customHeight="1" x14ac:dyDescent="0.25">
      <c r="A32" s="87">
        <v>27</v>
      </c>
      <c r="B32" s="89" t="s">
        <v>50</v>
      </c>
      <c r="C32" s="91" t="s">
        <v>51</v>
      </c>
      <c r="D32" s="88" t="s">
        <v>13</v>
      </c>
      <c r="E32" s="88" t="s">
        <v>52</v>
      </c>
      <c r="F32" s="102">
        <v>4</v>
      </c>
      <c r="G32" s="107">
        <v>1695.6</v>
      </c>
      <c r="H32" s="87" t="s">
        <v>39</v>
      </c>
      <c r="I32" s="98">
        <v>45255</v>
      </c>
      <c r="J32" s="134" t="s">
        <v>2141</v>
      </c>
    </row>
    <row r="33" spans="1:10" s="86" customFormat="1" ht="28.05" customHeight="1" x14ac:dyDescent="0.25">
      <c r="A33" s="87">
        <v>28</v>
      </c>
      <c r="B33" s="89" t="s">
        <v>50</v>
      </c>
      <c r="C33" s="91" t="s">
        <v>53</v>
      </c>
      <c r="D33" s="88" t="s">
        <v>13</v>
      </c>
      <c r="E33" s="88" t="s">
        <v>52</v>
      </c>
      <c r="F33" s="108">
        <v>2</v>
      </c>
      <c r="G33" s="107">
        <v>1130.4000000000001</v>
      </c>
      <c r="H33" s="87" t="s">
        <v>39</v>
      </c>
      <c r="I33" s="98">
        <v>45255</v>
      </c>
      <c r="J33" s="134"/>
    </row>
    <row r="34" spans="1:10" s="86" customFormat="1" ht="28.05" customHeight="1" x14ac:dyDescent="0.25">
      <c r="A34" s="87">
        <v>29</v>
      </c>
      <c r="B34" s="89" t="s">
        <v>50</v>
      </c>
      <c r="C34" s="91" t="s">
        <v>54</v>
      </c>
      <c r="D34" s="88" t="s">
        <v>13</v>
      </c>
      <c r="E34" s="88" t="s">
        <v>52</v>
      </c>
      <c r="F34" s="102">
        <v>4</v>
      </c>
      <c r="G34" s="107">
        <v>2826</v>
      </c>
      <c r="H34" s="87" t="s">
        <v>39</v>
      </c>
      <c r="I34" s="98">
        <v>45255</v>
      </c>
      <c r="J34" s="134"/>
    </row>
    <row r="35" spans="1:10" s="86" customFormat="1" ht="28.05" customHeight="1" x14ac:dyDescent="0.25">
      <c r="A35" s="87">
        <v>30</v>
      </c>
      <c r="B35" s="89" t="s">
        <v>50</v>
      </c>
      <c r="C35" s="91" t="s">
        <v>55</v>
      </c>
      <c r="D35" s="88" t="s">
        <v>13</v>
      </c>
      <c r="E35" s="88" t="s">
        <v>52</v>
      </c>
      <c r="F35" s="102">
        <v>1</v>
      </c>
      <c r="G35" s="107">
        <v>847.8</v>
      </c>
      <c r="H35" s="87" t="s">
        <v>39</v>
      </c>
      <c r="I35" s="98">
        <v>45255</v>
      </c>
      <c r="J35" s="134"/>
    </row>
    <row r="36" spans="1:10" s="86" customFormat="1" ht="28.05" customHeight="1" x14ac:dyDescent="0.25">
      <c r="A36" s="87">
        <v>31</v>
      </c>
      <c r="B36" s="89" t="s">
        <v>50</v>
      </c>
      <c r="C36" s="91" t="s">
        <v>56</v>
      </c>
      <c r="D36" s="88" t="s">
        <v>13</v>
      </c>
      <c r="E36" s="88" t="s">
        <v>52</v>
      </c>
      <c r="F36" s="102">
        <v>4</v>
      </c>
      <c r="G36" s="107">
        <v>3956.4</v>
      </c>
      <c r="H36" s="87" t="s">
        <v>39</v>
      </c>
      <c r="I36" s="98">
        <v>45255</v>
      </c>
      <c r="J36" s="134"/>
    </row>
    <row r="37" spans="1:10" s="86" customFormat="1" ht="28.05" customHeight="1" x14ac:dyDescent="0.25">
      <c r="A37" s="87">
        <v>32</v>
      </c>
      <c r="B37" s="89" t="s">
        <v>50</v>
      </c>
      <c r="C37" s="91" t="s">
        <v>57</v>
      </c>
      <c r="D37" s="88" t="s">
        <v>13</v>
      </c>
      <c r="E37" s="88" t="s">
        <v>52</v>
      </c>
      <c r="F37" s="102">
        <v>1</v>
      </c>
      <c r="G37" s="107">
        <v>2119.5</v>
      </c>
      <c r="H37" s="87" t="s">
        <v>39</v>
      </c>
      <c r="I37" s="98">
        <v>45255</v>
      </c>
      <c r="J37" s="134"/>
    </row>
    <row r="38" spans="1:10" s="86" customFormat="1" ht="28.05" customHeight="1" x14ac:dyDescent="0.25">
      <c r="A38" s="110">
        <v>33</v>
      </c>
      <c r="B38" s="111" t="s">
        <v>58</v>
      </c>
      <c r="C38" s="112" t="s">
        <v>47</v>
      </c>
      <c r="D38" s="110" t="s">
        <v>13</v>
      </c>
      <c r="E38" s="110" t="s">
        <v>59</v>
      </c>
      <c r="F38" s="113">
        <f>10+6</f>
        <v>16</v>
      </c>
      <c r="G38" s="114">
        <v>59.04</v>
      </c>
      <c r="H38" s="110" t="s">
        <v>2139</v>
      </c>
      <c r="I38" s="115">
        <v>45255</v>
      </c>
      <c r="J38" s="135" t="s">
        <v>2148</v>
      </c>
    </row>
    <row r="39" spans="1:10" s="86" customFormat="1" ht="28.05" customHeight="1" x14ac:dyDescent="0.25">
      <c r="A39" s="110">
        <v>34</v>
      </c>
      <c r="B39" s="111" t="s">
        <v>58</v>
      </c>
      <c r="C39" s="112" t="s">
        <v>49</v>
      </c>
      <c r="D39" s="110" t="s">
        <v>13</v>
      </c>
      <c r="E39" s="110" t="s">
        <v>59</v>
      </c>
      <c r="F39" s="113">
        <v>500</v>
      </c>
      <c r="G39" s="114">
        <v>1443</v>
      </c>
      <c r="H39" s="110" t="s">
        <v>2139</v>
      </c>
      <c r="I39" s="115">
        <v>45255</v>
      </c>
      <c r="J39" s="136"/>
    </row>
    <row r="40" spans="1:10" s="86" customFormat="1" ht="28.05" customHeight="1" x14ac:dyDescent="0.25">
      <c r="A40" s="87">
        <v>35</v>
      </c>
      <c r="B40" s="89" t="s">
        <v>11</v>
      </c>
      <c r="C40" s="90" t="s">
        <v>60</v>
      </c>
      <c r="D40" s="92" t="s">
        <v>61</v>
      </c>
      <c r="E40" s="88" t="s">
        <v>14</v>
      </c>
      <c r="F40" s="107">
        <v>24</v>
      </c>
      <c r="G40" s="107">
        <v>3240</v>
      </c>
      <c r="H40" s="87" t="s">
        <v>15</v>
      </c>
      <c r="I40" s="98">
        <v>45255</v>
      </c>
      <c r="J40" s="130" t="s">
        <v>2140</v>
      </c>
    </row>
    <row r="41" spans="1:10" s="86" customFormat="1" ht="28.05" customHeight="1" x14ac:dyDescent="0.25">
      <c r="A41" s="87">
        <v>36</v>
      </c>
      <c r="B41" s="89" t="s">
        <v>11</v>
      </c>
      <c r="C41" s="90" t="s">
        <v>62</v>
      </c>
      <c r="D41" s="92" t="s">
        <v>61</v>
      </c>
      <c r="E41" s="88" t="s">
        <v>14</v>
      </c>
      <c r="F41" s="107">
        <v>240</v>
      </c>
      <c r="G41" s="107">
        <v>22320</v>
      </c>
      <c r="H41" s="87" t="s">
        <v>15</v>
      </c>
      <c r="I41" s="98">
        <v>45255</v>
      </c>
      <c r="J41" s="130"/>
    </row>
    <row r="42" spans="1:10" s="86" customFormat="1" ht="28.05" customHeight="1" x14ac:dyDescent="0.25">
      <c r="A42" s="87">
        <v>37</v>
      </c>
      <c r="B42" s="89" t="s">
        <v>11</v>
      </c>
      <c r="C42" s="90" t="s">
        <v>16</v>
      </c>
      <c r="D42" s="92" t="s">
        <v>61</v>
      </c>
      <c r="E42" s="88" t="s">
        <v>14</v>
      </c>
      <c r="F42" s="107">
        <v>252</v>
      </c>
      <c r="G42" s="107">
        <v>18093.599999999999</v>
      </c>
      <c r="H42" s="87" t="s">
        <v>15</v>
      </c>
      <c r="I42" s="98">
        <v>45255</v>
      </c>
      <c r="J42" s="130"/>
    </row>
    <row r="43" spans="1:10" s="86" customFormat="1" ht="28.05" customHeight="1" x14ac:dyDescent="0.25">
      <c r="A43" s="87">
        <v>38</v>
      </c>
      <c r="B43" s="89" t="s">
        <v>11</v>
      </c>
      <c r="C43" s="90" t="s">
        <v>63</v>
      </c>
      <c r="D43" s="92" t="s">
        <v>61</v>
      </c>
      <c r="E43" s="88" t="s">
        <v>14</v>
      </c>
      <c r="F43" s="107">
        <v>36</v>
      </c>
      <c r="G43" s="107">
        <v>3171.6</v>
      </c>
      <c r="H43" s="87" t="s">
        <v>15</v>
      </c>
      <c r="I43" s="98">
        <v>45255</v>
      </c>
      <c r="J43" s="130"/>
    </row>
    <row r="44" spans="1:10" s="86" customFormat="1" ht="28.05" customHeight="1" x14ac:dyDescent="0.25">
      <c r="A44" s="87">
        <v>39</v>
      </c>
      <c r="B44" s="89" t="s">
        <v>11</v>
      </c>
      <c r="C44" s="90" t="s">
        <v>19</v>
      </c>
      <c r="D44" s="92" t="s">
        <v>61</v>
      </c>
      <c r="E44" s="88" t="s">
        <v>14</v>
      </c>
      <c r="F44" s="107">
        <v>144</v>
      </c>
      <c r="G44" s="107">
        <v>9417.6</v>
      </c>
      <c r="H44" s="87" t="s">
        <v>15</v>
      </c>
      <c r="I44" s="98">
        <v>45255</v>
      </c>
      <c r="J44" s="130"/>
    </row>
    <row r="45" spans="1:10" s="86" customFormat="1" ht="28.05" customHeight="1" x14ac:dyDescent="0.25">
      <c r="A45" s="87">
        <v>40</v>
      </c>
      <c r="B45" s="89" t="s">
        <v>11</v>
      </c>
      <c r="C45" s="90" t="s">
        <v>64</v>
      </c>
      <c r="D45" s="92" t="s">
        <v>61</v>
      </c>
      <c r="E45" s="88" t="s">
        <v>14</v>
      </c>
      <c r="F45" s="107">
        <v>252</v>
      </c>
      <c r="G45" s="107">
        <v>7308</v>
      </c>
      <c r="H45" s="87" t="s">
        <v>15</v>
      </c>
      <c r="I45" s="98">
        <v>45255</v>
      </c>
      <c r="J45" s="130"/>
    </row>
    <row r="46" spans="1:10" s="86" customFormat="1" ht="28.05" customHeight="1" x14ac:dyDescent="0.25">
      <c r="A46" s="87">
        <v>41</v>
      </c>
      <c r="B46" s="89" t="s">
        <v>11</v>
      </c>
      <c r="C46" s="90" t="s">
        <v>65</v>
      </c>
      <c r="D46" s="92" t="s">
        <v>61</v>
      </c>
      <c r="E46" s="88" t="s">
        <v>14</v>
      </c>
      <c r="F46" s="107">
        <v>84</v>
      </c>
      <c r="G46" s="107">
        <v>1755.6</v>
      </c>
      <c r="H46" s="87" t="s">
        <v>15</v>
      </c>
      <c r="I46" s="98">
        <v>45255</v>
      </c>
      <c r="J46" s="130"/>
    </row>
    <row r="47" spans="1:10" s="86" customFormat="1" ht="28.05" customHeight="1" x14ac:dyDescent="0.25">
      <c r="A47" s="87">
        <v>42</v>
      </c>
      <c r="B47" s="89" t="s">
        <v>11</v>
      </c>
      <c r="C47" s="90" t="s">
        <v>66</v>
      </c>
      <c r="D47" s="92" t="s">
        <v>61</v>
      </c>
      <c r="E47" s="88" t="s">
        <v>14</v>
      </c>
      <c r="F47" s="107">
        <v>72</v>
      </c>
      <c r="G47" s="107">
        <v>9360</v>
      </c>
      <c r="H47" s="87" t="s">
        <v>15</v>
      </c>
      <c r="I47" s="98">
        <v>45255</v>
      </c>
      <c r="J47" s="130"/>
    </row>
    <row r="48" spans="1:10" s="86" customFormat="1" ht="28.05" customHeight="1" x14ac:dyDescent="0.25">
      <c r="A48" s="87">
        <v>43</v>
      </c>
      <c r="B48" s="89" t="s">
        <v>11</v>
      </c>
      <c r="C48" s="90" t="s">
        <v>67</v>
      </c>
      <c r="D48" s="92" t="s">
        <v>61</v>
      </c>
      <c r="E48" s="88" t="s">
        <v>14</v>
      </c>
      <c r="F48" s="107">
        <v>12</v>
      </c>
      <c r="G48" s="107">
        <v>937.2</v>
      </c>
      <c r="H48" s="87" t="s">
        <v>15</v>
      </c>
      <c r="I48" s="98">
        <v>45255</v>
      </c>
      <c r="J48" s="130"/>
    </row>
    <row r="49" spans="1:10" s="86" customFormat="1" ht="28.05" customHeight="1" x14ac:dyDescent="0.25">
      <c r="A49" s="87">
        <v>44</v>
      </c>
      <c r="B49" s="89" t="s">
        <v>11</v>
      </c>
      <c r="C49" s="90" t="s">
        <v>68</v>
      </c>
      <c r="D49" s="92" t="s">
        <v>61</v>
      </c>
      <c r="E49" s="88" t="s">
        <v>14</v>
      </c>
      <c r="F49" s="107">
        <v>360</v>
      </c>
      <c r="G49" s="107">
        <v>20088</v>
      </c>
      <c r="H49" s="87" t="s">
        <v>15</v>
      </c>
      <c r="I49" s="98">
        <v>45255</v>
      </c>
      <c r="J49" s="130"/>
    </row>
    <row r="50" spans="1:10" s="86" customFormat="1" ht="28.05" customHeight="1" x14ac:dyDescent="0.25">
      <c r="A50" s="87">
        <v>45</v>
      </c>
      <c r="B50" s="89" t="s">
        <v>11</v>
      </c>
      <c r="C50" s="90" t="s">
        <v>21</v>
      </c>
      <c r="D50" s="92" t="s">
        <v>61</v>
      </c>
      <c r="E50" s="88" t="s">
        <v>14</v>
      </c>
      <c r="F50" s="107">
        <v>420</v>
      </c>
      <c r="G50" s="107">
        <v>18312</v>
      </c>
      <c r="H50" s="87" t="s">
        <v>15</v>
      </c>
      <c r="I50" s="98">
        <v>45255</v>
      </c>
      <c r="J50" s="131"/>
    </row>
    <row r="51" spans="1:10" s="86" customFormat="1" ht="27" customHeight="1" x14ac:dyDescent="0.25">
      <c r="A51" s="132" t="s">
        <v>2138</v>
      </c>
      <c r="B51" s="133"/>
      <c r="C51" s="133"/>
      <c r="D51" s="133"/>
      <c r="E51" s="133"/>
      <c r="F51" s="133"/>
      <c r="G51" s="102" t="s">
        <v>2145</v>
      </c>
      <c r="H51" s="87"/>
      <c r="I51" s="98"/>
      <c r="J51" s="99"/>
    </row>
    <row r="52" spans="1:10" s="86" customFormat="1" ht="28.05" customHeight="1" x14ac:dyDescent="0.25">
      <c r="A52" s="93"/>
      <c r="B52" s="94"/>
      <c r="C52" s="95"/>
      <c r="D52" s="95"/>
      <c r="E52" s="95"/>
      <c r="F52" s="103" t="s">
        <v>2147</v>
      </c>
      <c r="G52" s="103"/>
      <c r="H52" s="93"/>
      <c r="I52" s="100"/>
      <c r="J52" s="100"/>
    </row>
    <row r="53" spans="1:10" s="2" customFormat="1" ht="13.05" customHeight="1" x14ac:dyDescent="0.25">
      <c r="C53" s="96"/>
      <c r="D53" s="96"/>
      <c r="E53" s="96"/>
      <c r="F53" s="104"/>
      <c r="G53" s="104"/>
      <c r="I53" s="101"/>
      <c r="J53" s="101"/>
    </row>
    <row r="54" spans="1:10" s="2" customFormat="1" x14ac:dyDescent="0.25">
      <c r="C54" s="96"/>
      <c r="D54" s="96"/>
      <c r="E54" s="96"/>
      <c r="F54" s="104"/>
      <c r="G54" s="104"/>
      <c r="I54" s="101"/>
      <c r="J54" s="101"/>
    </row>
    <row r="55" spans="1:10" s="2" customFormat="1" x14ac:dyDescent="0.25">
      <c r="C55" s="97"/>
      <c r="D55" s="96"/>
      <c r="E55" s="96"/>
      <c r="F55" s="104"/>
      <c r="G55" s="104"/>
      <c r="I55" s="101"/>
      <c r="J55" s="101"/>
    </row>
    <row r="59" spans="1:10" x14ac:dyDescent="0.25">
      <c r="G59" s="105"/>
    </row>
  </sheetData>
  <mergeCells count="19">
    <mergeCell ref="J40:J50"/>
    <mergeCell ref="A51:F51"/>
    <mergeCell ref="J6:J28"/>
    <mergeCell ref="J29:J31"/>
    <mergeCell ref="J32:J37"/>
    <mergeCell ref="J38:J39"/>
    <mergeCell ref="A1:J1"/>
    <mergeCell ref="A2:J2"/>
    <mergeCell ref="A3:J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21" type="noConversion"/>
  <pageMargins left="0.75138888888888899" right="0.75138888888888899" top="0.80277777777777803" bottom="0.60624999999999996" header="0.5" footer="0.5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2"/>
  <sheetViews>
    <sheetView zoomScale="85" zoomScaleNormal="85" workbookViewId="0">
      <pane xSplit="15" ySplit="6" topLeftCell="P7" activePane="bottomRight" state="frozen"/>
      <selection pane="topRight"/>
      <selection pane="bottomLeft"/>
      <selection pane="bottomRight" activeCell="E48" sqref="E48"/>
    </sheetView>
  </sheetViews>
  <sheetFormatPr defaultColWidth="9" defaultRowHeight="14.4" x14ac:dyDescent="0.25"/>
  <cols>
    <col min="1" max="1" width="5.33203125" style="1" customWidth="1"/>
    <col min="2" max="2" width="13.88671875" style="2" customWidth="1"/>
    <col min="3" max="3" width="42.77734375" style="2" customWidth="1"/>
    <col min="4" max="4" width="7.44140625" style="2" customWidth="1"/>
    <col min="5" max="5" width="7.6640625" style="78" customWidth="1"/>
    <col min="6" max="6" width="7.6640625" style="2" customWidth="1"/>
    <col min="7" max="7" width="5.44140625" style="2" customWidth="1"/>
    <col min="8" max="8" width="9" style="3"/>
    <col min="9" max="9" width="11.77734375" style="1" customWidth="1"/>
    <col min="10" max="10" width="9" style="1"/>
    <col min="11" max="11" width="7.77734375" style="2" customWidth="1"/>
    <col min="12" max="12" width="9" style="4" hidden="1" customWidth="1"/>
    <col min="13" max="13" width="11.6640625" style="4" hidden="1" customWidth="1"/>
    <col min="14" max="14" width="8.109375" style="4" hidden="1" customWidth="1"/>
    <col min="15" max="15" width="9.44140625" style="4" hidden="1" customWidth="1"/>
    <col min="16" max="16384" width="9" style="1"/>
  </cols>
  <sheetData>
    <row r="1" spans="1:15" ht="21.6" x14ac:dyDescent="0.4">
      <c r="A1" s="137" t="s">
        <v>69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5" ht="23.4" x14ac:dyDescent="0.4">
      <c r="A2" s="138" t="s">
        <v>70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5" ht="13.5" customHeight="1" x14ac:dyDescent="0.25">
      <c r="A3" s="5" t="s">
        <v>71</v>
      </c>
      <c r="B3" s="6"/>
      <c r="C3" s="6"/>
      <c r="D3" s="6"/>
      <c r="E3" s="73"/>
      <c r="F3" s="6"/>
      <c r="G3" s="6"/>
      <c r="H3" s="7"/>
      <c r="I3" s="6"/>
      <c r="J3" s="6"/>
      <c r="K3" s="6"/>
    </row>
    <row r="4" spans="1:15" x14ac:dyDescent="0.25">
      <c r="A4" s="139" t="s">
        <v>72</v>
      </c>
      <c r="B4" s="139"/>
      <c r="C4" s="139"/>
      <c r="D4" s="75"/>
      <c r="E4" s="76"/>
      <c r="F4" s="8"/>
      <c r="G4" s="140" t="s">
        <v>73</v>
      </c>
      <c r="H4" s="140"/>
      <c r="I4" s="140"/>
      <c r="J4" s="140"/>
      <c r="K4" s="140"/>
    </row>
    <row r="5" spans="1:15" ht="18.899999999999999" customHeight="1" x14ac:dyDescent="0.25">
      <c r="A5" s="141" t="s">
        <v>1</v>
      </c>
      <c r="B5" s="141" t="s">
        <v>2</v>
      </c>
      <c r="C5" s="141" t="s">
        <v>4</v>
      </c>
      <c r="D5" s="141" t="s">
        <v>74</v>
      </c>
      <c r="E5" s="141"/>
      <c r="F5" s="141"/>
      <c r="G5" s="141" t="s">
        <v>5</v>
      </c>
      <c r="H5" s="142" t="s">
        <v>6</v>
      </c>
      <c r="I5" s="141" t="s">
        <v>75</v>
      </c>
      <c r="J5" s="141" t="s">
        <v>9</v>
      </c>
      <c r="K5" s="141" t="s">
        <v>10</v>
      </c>
      <c r="L5" s="4" t="s">
        <v>76</v>
      </c>
      <c r="M5" s="4" t="s">
        <v>77</v>
      </c>
      <c r="N5" s="4" t="s">
        <v>78</v>
      </c>
      <c r="O5" s="4" t="s">
        <v>79</v>
      </c>
    </row>
    <row r="6" spans="1:15" ht="18.899999999999999" customHeight="1" x14ac:dyDescent="0.25">
      <c r="A6" s="141"/>
      <c r="B6" s="141"/>
      <c r="C6" s="141"/>
      <c r="D6" s="11" t="s">
        <v>80</v>
      </c>
      <c r="E6" s="77" t="s">
        <v>81</v>
      </c>
      <c r="F6" s="11" t="s">
        <v>82</v>
      </c>
      <c r="G6" s="141"/>
      <c r="H6" s="142"/>
      <c r="I6" s="141"/>
      <c r="J6" s="141"/>
      <c r="K6" s="141"/>
    </row>
    <row r="7" spans="1:15" ht="72" x14ac:dyDescent="0.25">
      <c r="A7" s="9">
        <v>1</v>
      </c>
      <c r="B7" s="79" t="s">
        <v>83</v>
      </c>
      <c r="C7" s="80" t="s">
        <v>84</v>
      </c>
      <c r="D7" s="34" t="s">
        <v>85</v>
      </c>
      <c r="E7" s="81" t="s">
        <v>86</v>
      </c>
      <c r="F7" s="9" t="s">
        <v>87</v>
      </c>
      <c r="G7" s="9" t="s">
        <v>88</v>
      </c>
      <c r="H7" s="10">
        <v>3</v>
      </c>
      <c r="I7" s="9" t="s">
        <v>89</v>
      </c>
      <c r="J7" s="18"/>
      <c r="K7" s="19"/>
      <c r="L7" s="4">
        <v>1.6160000000000001</v>
      </c>
      <c r="M7" s="4">
        <f>H7*L7</f>
        <v>4.8480000000000008</v>
      </c>
      <c r="N7" s="4">
        <v>6.7000000000000004E-2</v>
      </c>
      <c r="O7" s="4">
        <f>N7*H7</f>
        <v>0.20100000000000001</v>
      </c>
    </row>
    <row r="8" spans="1:15" ht="72" x14ac:dyDescent="0.25">
      <c r="A8" s="9">
        <v>2</v>
      </c>
      <c r="B8" s="79" t="s">
        <v>83</v>
      </c>
      <c r="C8" s="80" t="s">
        <v>90</v>
      </c>
      <c r="D8" s="34" t="s">
        <v>91</v>
      </c>
      <c r="E8" s="81" t="s">
        <v>86</v>
      </c>
      <c r="F8" s="9" t="s">
        <v>87</v>
      </c>
      <c r="G8" s="9" t="s">
        <v>88</v>
      </c>
      <c r="H8" s="10">
        <v>1</v>
      </c>
      <c r="I8" s="9" t="s">
        <v>89</v>
      </c>
      <c r="J8" s="18"/>
      <c r="K8" s="19"/>
      <c r="L8" s="4">
        <v>2.198</v>
      </c>
      <c r="M8" s="4">
        <f t="shared" ref="M8:M18" si="0">H8*L8</f>
        <v>2.198</v>
      </c>
      <c r="N8" s="4">
        <v>8.4000000000000005E-2</v>
      </c>
      <c r="O8" s="4">
        <f t="shared" ref="O8:O18" si="1">N8*H8</f>
        <v>8.4000000000000005E-2</v>
      </c>
    </row>
    <row r="9" spans="1:15" ht="78" x14ac:dyDescent="0.25">
      <c r="A9" s="9">
        <v>3</v>
      </c>
      <c r="B9" s="79" t="s">
        <v>83</v>
      </c>
      <c r="C9" s="82" t="s">
        <v>92</v>
      </c>
      <c r="D9" s="34" t="s">
        <v>93</v>
      </c>
      <c r="E9" s="81" t="s">
        <v>86</v>
      </c>
      <c r="F9" s="9" t="s">
        <v>87</v>
      </c>
      <c r="G9" s="9" t="s">
        <v>88</v>
      </c>
      <c r="H9" s="10">
        <v>1</v>
      </c>
      <c r="I9" s="9" t="s">
        <v>89</v>
      </c>
      <c r="J9" s="18"/>
      <c r="K9" s="19"/>
      <c r="L9" s="4">
        <v>3.2370000000000001</v>
      </c>
      <c r="M9" s="4">
        <f t="shared" si="0"/>
        <v>3.2370000000000001</v>
      </c>
      <c r="N9" s="4">
        <v>0.105</v>
      </c>
      <c r="O9" s="4">
        <f t="shared" si="1"/>
        <v>0.105</v>
      </c>
    </row>
    <row r="10" spans="1:15" ht="72" x14ac:dyDescent="0.25">
      <c r="A10" s="9">
        <v>4</v>
      </c>
      <c r="B10" s="79" t="s">
        <v>94</v>
      </c>
      <c r="C10" s="83" t="s">
        <v>95</v>
      </c>
      <c r="D10" s="34" t="s">
        <v>85</v>
      </c>
      <c r="E10" s="81" t="s">
        <v>86</v>
      </c>
      <c r="F10" s="9" t="s">
        <v>87</v>
      </c>
      <c r="G10" s="9" t="s">
        <v>88</v>
      </c>
      <c r="H10" s="10">
        <v>6</v>
      </c>
      <c r="I10" s="9" t="s">
        <v>96</v>
      </c>
      <c r="J10" s="18"/>
      <c r="K10" s="19"/>
      <c r="L10" s="4">
        <v>5.415</v>
      </c>
      <c r="M10" s="4">
        <f t="shared" si="0"/>
        <v>32.49</v>
      </c>
      <c r="N10" s="4">
        <v>0.152</v>
      </c>
      <c r="O10" s="4">
        <f t="shared" si="1"/>
        <v>0.91199999999999992</v>
      </c>
    </row>
    <row r="11" spans="1:15" ht="72" x14ac:dyDescent="0.25">
      <c r="A11" s="9">
        <v>5</v>
      </c>
      <c r="B11" s="79" t="s">
        <v>94</v>
      </c>
      <c r="C11" s="83" t="s">
        <v>97</v>
      </c>
      <c r="D11" s="34" t="s">
        <v>85</v>
      </c>
      <c r="E11" s="81" t="s">
        <v>86</v>
      </c>
      <c r="F11" s="9" t="s">
        <v>87</v>
      </c>
      <c r="G11" s="9" t="s">
        <v>88</v>
      </c>
      <c r="H11" s="10">
        <v>156</v>
      </c>
      <c r="I11" s="9" t="s">
        <v>96</v>
      </c>
      <c r="J11" s="18"/>
      <c r="K11" s="19"/>
      <c r="L11" s="4">
        <v>5.4370000000000003</v>
      </c>
      <c r="M11" s="4">
        <f t="shared" si="0"/>
        <v>848.17200000000003</v>
      </c>
      <c r="N11" s="4">
        <v>0.189</v>
      </c>
      <c r="O11" s="4">
        <f t="shared" si="1"/>
        <v>29.484000000000002</v>
      </c>
    </row>
    <row r="12" spans="1:15" ht="72" x14ac:dyDescent="0.25">
      <c r="A12" s="9">
        <v>6</v>
      </c>
      <c r="B12" s="79" t="s">
        <v>94</v>
      </c>
      <c r="C12" s="83" t="s">
        <v>98</v>
      </c>
      <c r="D12" s="34" t="s">
        <v>99</v>
      </c>
      <c r="E12" s="81" t="s">
        <v>86</v>
      </c>
      <c r="F12" s="9" t="s">
        <v>87</v>
      </c>
      <c r="G12" s="9" t="s">
        <v>88</v>
      </c>
      <c r="H12" s="10">
        <v>3</v>
      </c>
      <c r="I12" s="9" t="s">
        <v>96</v>
      </c>
      <c r="J12" s="18"/>
      <c r="K12" s="19"/>
      <c r="L12" s="4">
        <v>11.292999999999999</v>
      </c>
      <c r="M12" s="4">
        <f t="shared" si="0"/>
        <v>33.878999999999998</v>
      </c>
      <c r="N12" s="4">
        <v>0.27900000000000003</v>
      </c>
      <c r="O12" s="4">
        <f t="shared" si="1"/>
        <v>0.83700000000000008</v>
      </c>
    </row>
    <row r="13" spans="1:15" ht="72" x14ac:dyDescent="0.25">
      <c r="A13" s="9">
        <v>7</v>
      </c>
      <c r="B13" s="79" t="s">
        <v>94</v>
      </c>
      <c r="C13" s="83" t="s">
        <v>97</v>
      </c>
      <c r="D13" s="34" t="s">
        <v>91</v>
      </c>
      <c r="E13" s="81" t="s">
        <v>86</v>
      </c>
      <c r="F13" s="9" t="s">
        <v>87</v>
      </c>
      <c r="G13" s="9" t="s">
        <v>88</v>
      </c>
      <c r="H13" s="10">
        <v>46</v>
      </c>
      <c r="I13" s="9" t="s">
        <v>96</v>
      </c>
      <c r="J13" s="18"/>
      <c r="K13" s="19"/>
      <c r="L13" s="4">
        <v>16.074999999999999</v>
      </c>
      <c r="M13" s="4">
        <f t="shared" si="0"/>
        <v>739.44999999999993</v>
      </c>
      <c r="N13" s="4">
        <v>0.35899999999999999</v>
      </c>
      <c r="O13" s="4">
        <f t="shared" si="1"/>
        <v>16.513999999999999</v>
      </c>
    </row>
    <row r="14" spans="1:15" ht="72" x14ac:dyDescent="0.25">
      <c r="A14" s="9">
        <v>8</v>
      </c>
      <c r="B14" s="79" t="s">
        <v>94</v>
      </c>
      <c r="C14" s="83" t="s">
        <v>97</v>
      </c>
      <c r="D14" s="34" t="s">
        <v>100</v>
      </c>
      <c r="E14" s="81" t="s">
        <v>86</v>
      </c>
      <c r="F14" s="9" t="s">
        <v>87</v>
      </c>
      <c r="G14" s="9" t="s">
        <v>88</v>
      </c>
      <c r="H14" s="10">
        <v>1</v>
      </c>
      <c r="I14" s="9" t="s">
        <v>96</v>
      </c>
      <c r="J14" s="18"/>
      <c r="K14" s="19"/>
      <c r="L14" s="4">
        <v>28.263999999999999</v>
      </c>
      <c r="M14" s="4">
        <f t="shared" si="0"/>
        <v>28.263999999999999</v>
      </c>
      <c r="N14" s="4">
        <v>0.52900000000000003</v>
      </c>
      <c r="O14" s="4">
        <f t="shared" si="1"/>
        <v>0.52900000000000003</v>
      </c>
    </row>
    <row r="15" spans="1:15" ht="72" x14ac:dyDescent="0.25">
      <c r="A15" s="9">
        <v>9</v>
      </c>
      <c r="B15" s="11" t="s">
        <v>101</v>
      </c>
      <c r="C15" s="83" t="s">
        <v>102</v>
      </c>
      <c r="D15" s="34" t="s">
        <v>103</v>
      </c>
      <c r="E15" s="81" t="s">
        <v>86</v>
      </c>
      <c r="F15" s="9" t="s">
        <v>87</v>
      </c>
      <c r="G15" s="9" t="s">
        <v>88</v>
      </c>
      <c r="H15" s="10">
        <v>63</v>
      </c>
      <c r="I15" s="9" t="s">
        <v>96</v>
      </c>
      <c r="J15" s="18"/>
      <c r="K15" s="19"/>
      <c r="L15" s="4">
        <v>3.2370000000000001</v>
      </c>
      <c r="M15" s="4">
        <f t="shared" si="0"/>
        <v>203.93100000000001</v>
      </c>
      <c r="N15" s="4">
        <v>0.105</v>
      </c>
      <c r="O15" s="4">
        <f t="shared" si="1"/>
        <v>6.6149999999999993</v>
      </c>
    </row>
    <row r="16" spans="1:15" ht="72" x14ac:dyDescent="0.25">
      <c r="A16" s="9">
        <v>10</v>
      </c>
      <c r="B16" s="79" t="s">
        <v>94</v>
      </c>
      <c r="C16" s="83" t="s">
        <v>97</v>
      </c>
      <c r="D16" s="34" t="s">
        <v>104</v>
      </c>
      <c r="E16" s="81" t="s">
        <v>86</v>
      </c>
      <c r="F16" s="9" t="s">
        <v>87</v>
      </c>
      <c r="G16" s="9" t="s">
        <v>88</v>
      </c>
      <c r="H16" s="10">
        <v>1</v>
      </c>
      <c r="I16" s="9" t="s">
        <v>96</v>
      </c>
      <c r="J16" s="18"/>
      <c r="K16" s="19"/>
      <c r="L16" s="4">
        <v>5.415</v>
      </c>
      <c r="M16" s="4">
        <f t="shared" si="0"/>
        <v>5.415</v>
      </c>
      <c r="N16" s="4">
        <v>0.152</v>
      </c>
      <c r="O16" s="4">
        <f t="shared" si="1"/>
        <v>0.152</v>
      </c>
    </row>
    <row r="17" spans="1:15" ht="72" x14ac:dyDescent="0.25">
      <c r="A17" s="9">
        <v>11</v>
      </c>
      <c r="B17" s="79" t="s">
        <v>94</v>
      </c>
      <c r="C17" s="83" t="s">
        <v>97</v>
      </c>
      <c r="D17" s="34" t="s">
        <v>105</v>
      </c>
      <c r="E17" s="81" t="s">
        <v>86</v>
      </c>
      <c r="F17" s="9" t="s">
        <v>87</v>
      </c>
      <c r="G17" s="9" t="s">
        <v>88</v>
      </c>
      <c r="H17" s="10">
        <v>1</v>
      </c>
      <c r="I17" s="9" t="s">
        <v>96</v>
      </c>
      <c r="J17" s="18"/>
      <c r="K17" s="19"/>
      <c r="L17" s="4">
        <v>5.4370000000000003</v>
      </c>
      <c r="M17" s="4">
        <f t="shared" si="0"/>
        <v>5.4370000000000003</v>
      </c>
      <c r="N17" s="4">
        <v>0.189</v>
      </c>
      <c r="O17" s="4">
        <f t="shared" si="1"/>
        <v>0.189</v>
      </c>
    </row>
    <row r="18" spans="1:15" ht="57.6" x14ac:dyDescent="0.25">
      <c r="A18" s="9">
        <v>12</v>
      </c>
      <c r="B18" s="79" t="s">
        <v>106</v>
      </c>
      <c r="C18" s="83" t="s">
        <v>107</v>
      </c>
      <c r="D18" s="34" t="s">
        <v>85</v>
      </c>
      <c r="E18" s="81" t="s">
        <v>86</v>
      </c>
      <c r="F18" s="9" t="s">
        <v>87</v>
      </c>
      <c r="G18" s="9" t="s">
        <v>88</v>
      </c>
      <c r="H18" s="10">
        <v>37</v>
      </c>
      <c r="I18" s="9" t="s">
        <v>108</v>
      </c>
      <c r="J18" s="18"/>
      <c r="K18" s="19"/>
      <c r="L18" s="4">
        <v>11.292999999999999</v>
      </c>
      <c r="M18" s="4">
        <f t="shared" si="0"/>
        <v>417.84099999999995</v>
      </c>
      <c r="N18" s="4">
        <v>0.27900000000000003</v>
      </c>
      <c r="O18" s="4">
        <f t="shared" si="1"/>
        <v>10.323</v>
      </c>
    </row>
    <row r="19" spans="1:15" ht="72" x14ac:dyDescent="0.25">
      <c r="A19" s="9">
        <v>13</v>
      </c>
      <c r="B19" s="79" t="s">
        <v>109</v>
      </c>
      <c r="C19" s="83" t="s">
        <v>110</v>
      </c>
      <c r="D19" s="34" t="s">
        <v>85</v>
      </c>
      <c r="E19" s="81" t="s">
        <v>86</v>
      </c>
      <c r="F19" s="9" t="s">
        <v>87</v>
      </c>
      <c r="G19" s="9" t="s">
        <v>88</v>
      </c>
      <c r="H19" s="10">
        <v>2</v>
      </c>
      <c r="I19" s="9" t="s">
        <v>111</v>
      </c>
      <c r="J19" s="18"/>
      <c r="K19" s="19"/>
    </row>
    <row r="20" spans="1:15" ht="72" x14ac:dyDescent="0.25">
      <c r="A20" s="9">
        <v>14</v>
      </c>
      <c r="B20" s="79" t="s">
        <v>109</v>
      </c>
      <c r="C20" s="83" t="s">
        <v>112</v>
      </c>
      <c r="D20" s="34" t="s">
        <v>91</v>
      </c>
      <c r="E20" s="81" t="s">
        <v>86</v>
      </c>
      <c r="F20" s="9" t="s">
        <v>87</v>
      </c>
      <c r="G20" s="9" t="s">
        <v>88</v>
      </c>
      <c r="H20" s="10">
        <v>4</v>
      </c>
      <c r="I20" s="9" t="s">
        <v>111</v>
      </c>
      <c r="J20" s="18"/>
      <c r="K20" s="19"/>
    </row>
    <row r="21" spans="1:15" ht="72" x14ac:dyDescent="0.25">
      <c r="A21" s="9">
        <v>15</v>
      </c>
      <c r="B21" s="79" t="s">
        <v>109</v>
      </c>
      <c r="C21" s="83" t="s">
        <v>113</v>
      </c>
      <c r="D21" s="34" t="s">
        <v>85</v>
      </c>
      <c r="E21" s="81" t="s">
        <v>86</v>
      </c>
      <c r="F21" s="9" t="s">
        <v>87</v>
      </c>
      <c r="G21" s="9" t="s">
        <v>88</v>
      </c>
      <c r="H21" s="10">
        <v>1</v>
      </c>
      <c r="I21" s="9" t="s">
        <v>111</v>
      </c>
      <c r="J21" s="18"/>
      <c r="K21" s="19"/>
    </row>
    <row r="22" spans="1:15" ht="33.75" customHeight="1" x14ac:dyDescent="0.25">
      <c r="A22" s="9">
        <v>16</v>
      </c>
      <c r="B22" s="15"/>
      <c r="C22" s="15" t="s">
        <v>114</v>
      </c>
      <c r="D22" s="15"/>
      <c r="E22" s="84"/>
      <c r="F22" s="15"/>
      <c r="G22" s="15"/>
      <c r="H22" s="16">
        <f>SUM(H7:H21)</f>
        <v>326</v>
      </c>
      <c r="I22" s="17"/>
      <c r="J22" s="17"/>
      <c r="K22" s="15"/>
    </row>
  </sheetData>
  <mergeCells count="13">
    <mergeCell ref="A1:K1"/>
    <mergeCell ref="A2:K2"/>
    <mergeCell ref="A4:C4"/>
    <mergeCell ref="G4:K4"/>
    <mergeCell ref="D5:F5"/>
    <mergeCell ref="A5:A6"/>
    <mergeCell ref="B5:B6"/>
    <mergeCell ref="C5:C6"/>
    <mergeCell ref="G5:G6"/>
    <mergeCell ref="H5:H6"/>
    <mergeCell ref="I5:I6"/>
    <mergeCell ref="J5:J6"/>
    <mergeCell ref="K5:K6"/>
  </mergeCells>
  <phoneticPr fontId="2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2"/>
  <sheetViews>
    <sheetView topLeftCell="A31" workbookViewId="0">
      <selection activeCell="E48" sqref="E48"/>
    </sheetView>
  </sheetViews>
  <sheetFormatPr defaultColWidth="9" defaultRowHeight="14.4" x14ac:dyDescent="0.25"/>
  <cols>
    <col min="1" max="1" width="5.33203125" customWidth="1"/>
    <col min="2" max="2" width="10.21875" customWidth="1"/>
    <col min="3" max="3" width="16" customWidth="1"/>
    <col min="4" max="4" width="10.44140625" customWidth="1"/>
    <col min="5" max="6" width="5.21875" customWidth="1"/>
    <col min="7" max="7" width="5.21875" style="22" customWidth="1"/>
    <col min="8" max="8" width="5.21875" customWidth="1"/>
    <col min="11" max="11" width="7.6640625" customWidth="1"/>
  </cols>
  <sheetData>
    <row r="1" spans="1:11" s="1" customFormat="1" ht="21.6" x14ac:dyDescent="0.4">
      <c r="A1" s="137" t="s">
        <v>69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s="1" customFormat="1" ht="23.4" x14ac:dyDescent="0.4">
      <c r="A2" s="138" t="s">
        <v>70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1" s="1" customFormat="1" ht="13.5" customHeight="1" x14ac:dyDescent="0.25">
      <c r="A3" s="5" t="s">
        <v>71</v>
      </c>
      <c r="B3" s="6"/>
      <c r="C3" s="6"/>
      <c r="D3" s="6"/>
      <c r="E3" s="73"/>
      <c r="F3" s="6"/>
      <c r="G3" s="74"/>
      <c r="H3" s="7"/>
      <c r="I3" s="6"/>
      <c r="J3" s="6"/>
      <c r="K3" s="6"/>
    </row>
    <row r="4" spans="1:11" s="1" customFormat="1" x14ac:dyDescent="0.25">
      <c r="A4" s="139" t="s">
        <v>72</v>
      </c>
      <c r="B4" s="139"/>
      <c r="C4" s="139"/>
      <c r="D4" s="75"/>
      <c r="E4" s="76"/>
      <c r="F4" s="8"/>
      <c r="G4" s="140" t="s">
        <v>73</v>
      </c>
      <c r="H4" s="140"/>
      <c r="I4" s="140"/>
      <c r="J4" s="140"/>
      <c r="K4" s="140"/>
    </row>
    <row r="5" spans="1:11" s="1" customFormat="1" ht="18.899999999999999" customHeight="1" x14ac:dyDescent="0.25">
      <c r="A5" s="141" t="s">
        <v>1</v>
      </c>
      <c r="B5" s="141" t="s">
        <v>2</v>
      </c>
      <c r="C5" s="141" t="s">
        <v>4</v>
      </c>
      <c r="D5" s="141" t="s">
        <v>74</v>
      </c>
      <c r="E5" s="141"/>
      <c r="F5" s="141"/>
      <c r="G5" s="141" t="s">
        <v>5</v>
      </c>
      <c r="H5" s="142" t="s">
        <v>6</v>
      </c>
      <c r="I5" s="141" t="s">
        <v>75</v>
      </c>
      <c r="J5" s="141" t="s">
        <v>9</v>
      </c>
      <c r="K5" s="141" t="s">
        <v>10</v>
      </c>
    </row>
    <row r="6" spans="1:11" s="1" customFormat="1" ht="18.899999999999999" customHeight="1" x14ac:dyDescent="0.25">
      <c r="A6" s="141"/>
      <c r="B6" s="141"/>
      <c r="C6" s="141"/>
      <c r="D6" s="11" t="s">
        <v>115</v>
      </c>
      <c r="E6" s="77" t="s">
        <v>116</v>
      </c>
      <c r="F6" s="11" t="s">
        <v>117</v>
      </c>
      <c r="G6" s="141"/>
      <c r="H6" s="142"/>
      <c r="I6" s="141"/>
      <c r="J6" s="141"/>
      <c r="K6" s="141"/>
    </row>
    <row r="7" spans="1:11" ht="43.2" x14ac:dyDescent="0.25">
      <c r="A7" s="34">
        <v>1</v>
      </c>
      <c r="B7" s="35" t="s">
        <v>118</v>
      </c>
      <c r="C7" s="35" t="s">
        <v>119</v>
      </c>
      <c r="D7" s="35" t="s">
        <v>120</v>
      </c>
      <c r="E7" s="39"/>
      <c r="F7" s="39"/>
      <c r="G7" s="34" t="s">
        <v>121</v>
      </c>
      <c r="H7" s="34">
        <v>12</v>
      </c>
      <c r="I7" s="35" t="s">
        <v>122</v>
      </c>
      <c r="J7" s="39"/>
      <c r="K7" s="39"/>
    </row>
    <row r="8" spans="1:11" ht="43.2" x14ac:dyDescent="0.25">
      <c r="A8" s="34">
        <v>2</v>
      </c>
      <c r="B8" s="35" t="s">
        <v>118</v>
      </c>
      <c r="C8" s="35" t="s">
        <v>119</v>
      </c>
      <c r="D8" s="35" t="s">
        <v>123</v>
      </c>
      <c r="E8" s="39"/>
      <c r="F8" s="39"/>
      <c r="G8" s="34" t="s">
        <v>121</v>
      </c>
      <c r="H8" s="34">
        <v>2</v>
      </c>
      <c r="I8" s="35" t="s">
        <v>122</v>
      </c>
      <c r="J8" s="39"/>
      <c r="K8" s="39"/>
    </row>
    <row r="9" spans="1:11" ht="43.2" x14ac:dyDescent="0.25">
      <c r="A9" s="34">
        <v>3</v>
      </c>
      <c r="B9" s="35" t="s">
        <v>118</v>
      </c>
      <c r="C9" s="35" t="s">
        <v>124</v>
      </c>
      <c r="D9" s="35" t="s">
        <v>125</v>
      </c>
      <c r="E9" s="39"/>
      <c r="F9" s="39"/>
      <c r="G9" s="34" t="s">
        <v>121</v>
      </c>
      <c r="H9" s="34">
        <v>14</v>
      </c>
      <c r="I9" s="35" t="s">
        <v>122</v>
      </c>
      <c r="J9" s="39"/>
      <c r="K9" s="39"/>
    </row>
    <row r="10" spans="1:11" ht="43.2" x14ac:dyDescent="0.25">
      <c r="A10" s="34">
        <v>4</v>
      </c>
      <c r="B10" s="35" t="s">
        <v>118</v>
      </c>
      <c r="C10" s="35" t="s">
        <v>119</v>
      </c>
      <c r="D10" s="35" t="s">
        <v>126</v>
      </c>
      <c r="E10" s="39"/>
      <c r="F10" s="39"/>
      <c r="G10" s="34" t="s">
        <v>121</v>
      </c>
      <c r="H10" s="34">
        <v>10</v>
      </c>
      <c r="I10" s="35" t="s">
        <v>122</v>
      </c>
      <c r="J10" s="39"/>
      <c r="K10" s="39"/>
    </row>
    <row r="11" spans="1:11" ht="43.2" x14ac:dyDescent="0.25">
      <c r="A11" s="34">
        <v>5</v>
      </c>
      <c r="B11" s="35" t="s">
        <v>118</v>
      </c>
      <c r="C11" s="35" t="s">
        <v>124</v>
      </c>
      <c r="D11" s="35" t="s">
        <v>127</v>
      </c>
      <c r="E11" s="39"/>
      <c r="F11" s="39"/>
      <c r="G11" s="34" t="s">
        <v>121</v>
      </c>
      <c r="H11" s="34">
        <v>2</v>
      </c>
      <c r="I11" s="35" t="s">
        <v>122</v>
      </c>
      <c r="J11" s="39"/>
      <c r="K11" s="39"/>
    </row>
    <row r="12" spans="1:11" ht="43.2" x14ac:dyDescent="0.25">
      <c r="A12" s="34">
        <v>6</v>
      </c>
      <c r="B12" s="35" t="s">
        <v>118</v>
      </c>
      <c r="C12" s="35" t="s">
        <v>124</v>
      </c>
      <c r="D12" s="35" t="s">
        <v>128</v>
      </c>
      <c r="E12" s="39"/>
      <c r="F12" s="39"/>
      <c r="G12" s="34" t="s">
        <v>121</v>
      </c>
      <c r="H12" s="34">
        <v>1</v>
      </c>
      <c r="I12" s="35" t="s">
        <v>122</v>
      </c>
      <c r="J12" s="39"/>
      <c r="K12" s="39"/>
    </row>
    <row r="13" spans="1:11" ht="43.2" x14ac:dyDescent="0.25">
      <c r="A13" s="34">
        <v>7</v>
      </c>
      <c r="B13" s="35" t="s">
        <v>118</v>
      </c>
      <c r="C13" s="35" t="s">
        <v>124</v>
      </c>
      <c r="D13" s="35" t="s">
        <v>129</v>
      </c>
      <c r="E13" s="39"/>
      <c r="F13" s="39"/>
      <c r="G13" s="34" t="s">
        <v>121</v>
      </c>
      <c r="H13" s="34">
        <v>1</v>
      </c>
      <c r="I13" s="35" t="s">
        <v>122</v>
      </c>
      <c r="J13" s="39"/>
      <c r="K13" s="39"/>
    </row>
    <row r="14" spans="1:11" ht="28.8" x14ac:dyDescent="0.25">
      <c r="A14" s="34">
        <v>8</v>
      </c>
      <c r="B14" s="35" t="s">
        <v>130</v>
      </c>
      <c r="C14" s="35" t="s">
        <v>131</v>
      </c>
      <c r="D14" s="35" t="s">
        <v>127</v>
      </c>
      <c r="E14" s="39"/>
      <c r="F14" s="39"/>
      <c r="G14" s="34" t="s">
        <v>59</v>
      </c>
      <c r="H14" s="34">
        <v>37</v>
      </c>
      <c r="I14" s="35" t="s">
        <v>132</v>
      </c>
      <c r="J14" s="39"/>
      <c r="K14" s="39"/>
    </row>
    <row r="15" spans="1:11" ht="28.8" x14ac:dyDescent="0.25">
      <c r="A15" s="34">
        <v>9</v>
      </c>
      <c r="B15" s="35" t="s">
        <v>130</v>
      </c>
      <c r="C15" s="35" t="s">
        <v>133</v>
      </c>
      <c r="D15" s="35" t="s">
        <v>120</v>
      </c>
      <c r="E15" s="39"/>
      <c r="F15" s="39"/>
      <c r="G15" s="34" t="s">
        <v>59</v>
      </c>
      <c r="H15" s="34">
        <v>9</v>
      </c>
      <c r="I15" s="35" t="s">
        <v>132</v>
      </c>
      <c r="J15" s="39"/>
      <c r="K15" s="39"/>
    </row>
    <row r="16" spans="1:11" ht="28.8" x14ac:dyDescent="0.25">
      <c r="A16" s="34">
        <v>10</v>
      </c>
      <c r="B16" s="35" t="s">
        <v>134</v>
      </c>
      <c r="C16" s="35" t="s">
        <v>135</v>
      </c>
      <c r="D16" s="35" t="s">
        <v>136</v>
      </c>
      <c r="E16" s="39"/>
      <c r="F16" s="39"/>
      <c r="G16" s="34" t="s">
        <v>59</v>
      </c>
      <c r="H16" s="34">
        <v>4</v>
      </c>
      <c r="I16" s="35" t="s">
        <v>137</v>
      </c>
      <c r="J16" s="39"/>
      <c r="K16" s="39"/>
    </row>
    <row r="17" spans="1:11" ht="28.8" x14ac:dyDescent="0.25">
      <c r="A17" s="34">
        <v>11</v>
      </c>
      <c r="B17" s="35" t="s">
        <v>134</v>
      </c>
      <c r="C17" s="35" t="s">
        <v>135</v>
      </c>
      <c r="D17" s="35" t="s">
        <v>138</v>
      </c>
      <c r="E17" s="39"/>
      <c r="F17" s="39"/>
      <c r="G17" s="34" t="s">
        <v>59</v>
      </c>
      <c r="H17" s="34">
        <v>19</v>
      </c>
      <c r="I17" s="35" t="s">
        <v>137</v>
      </c>
      <c r="J17" s="39"/>
      <c r="K17" s="39"/>
    </row>
    <row r="18" spans="1:11" ht="28.8" x14ac:dyDescent="0.25">
      <c r="A18" s="34">
        <v>12</v>
      </c>
      <c r="B18" s="35" t="s">
        <v>139</v>
      </c>
      <c r="C18" s="35" t="s">
        <v>135</v>
      </c>
      <c r="D18" s="35" t="s">
        <v>136</v>
      </c>
      <c r="E18" s="39"/>
      <c r="F18" s="39"/>
      <c r="G18" s="34" t="s">
        <v>59</v>
      </c>
      <c r="H18" s="34">
        <v>599</v>
      </c>
      <c r="I18" s="35" t="s">
        <v>137</v>
      </c>
      <c r="J18" s="39"/>
      <c r="K18" s="39"/>
    </row>
    <row r="19" spans="1:11" ht="28.8" x14ac:dyDescent="0.25">
      <c r="A19" s="34">
        <v>13</v>
      </c>
      <c r="B19" s="35" t="s">
        <v>139</v>
      </c>
      <c r="C19" s="35" t="s">
        <v>135</v>
      </c>
      <c r="D19" s="35" t="s">
        <v>140</v>
      </c>
      <c r="E19" s="39"/>
      <c r="F19" s="39"/>
      <c r="G19" s="34" t="s">
        <v>59</v>
      </c>
      <c r="H19" s="34">
        <v>22</v>
      </c>
      <c r="I19" s="35" t="s">
        <v>137</v>
      </c>
      <c r="J19" s="39"/>
      <c r="K19" s="39"/>
    </row>
    <row r="20" spans="1:11" ht="28.8" x14ac:dyDescent="0.25">
      <c r="A20" s="34">
        <v>14</v>
      </c>
      <c r="B20" s="35" t="s">
        <v>139</v>
      </c>
      <c r="C20" s="35" t="s">
        <v>135</v>
      </c>
      <c r="D20" s="35" t="s">
        <v>138</v>
      </c>
      <c r="E20" s="39"/>
      <c r="F20" s="39"/>
      <c r="G20" s="34" t="s">
        <v>59</v>
      </c>
      <c r="H20" s="34">
        <v>166</v>
      </c>
      <c r="I20" s="35" t="s">
        <v>137</v>
      </c>
      <c r="J20" s="39"/>
      <c r="K20" s="39"/>
    </row>
    <row r="21" spans="1:11" ht="28.8" x14ac:dyDescent="0.25">
      <c r="A21" s="34">
        <v>15</v>
      </c>
      <c r="B21" s="35" t="s">
        <v>139</v>
      </c>
      <c r="C21" s="35" t="s">
        <v>135</v>
      </c>
      <c r="D21" s="35" t="s">
        <v>141</v>
      </c>
      <c r="E21" s="39"/>
      <c r="F21" s="39"/>
      <c r="G21" s="34" t="s">
        <v>59</v>
      </c>
      <c r="H21" s="34">
        <v>6</v>
      </c>
      <c r="I21" s="35" t="s">
        <v>137</v>
      </c>
      <c r="J21" s="39"/>
      <c r="K21" s="39"/>
    </row>
    <row r="22" spans="1:11" ht="28.8" x14ac:dyDescent="0.25">
      <c r="A22" s="34">
        <v>16</v>
      </c>
      <c r="B22" s="35" t="s">
        <v>139</v>
      </c>
      <c r="C22" s="35" t="s">
        <v>135</v>
      </c>
      <c r="D22" s="35" t="s">
        <v>142</v>
      </c>
      <c r="E22" s="39"/>
      <c r="F22" s="39"/>
      <c r="G22" s="34" t="s">
        <v>59</v>
      </c>
      <c r="H22" s="34">
        <v>27</v>
      </c>
      <c r="I22" s="35" t="s">
        <v>137</v>
      </c>
      <c r="J22" s="39"/>
      <c r="K22" s="39"/>
    </row>
    <row r="23" spans="1:11" ht="28.8" x14ac:dyDescent="0.25">
      <c r="A23" s="34">
        <v>17</v>
      </c>
      <c r="B23" s="35" t="s">
        <v>139</v>
      </c>
      <c r="C23" s="35" t="s">
        <v>135</v>
      </c>
      <c r="D23" s="35" t="s">
        <v>143</v>
      </c>
      <c r="E23" s="39"/>
      <c r="F23" s="39"/>
      <c r="G23" s="34" t="s">
        <v>59</v>
      </c>
      <c r="H23" s="34">
        <v>58</v>
      </c>
      <c r="I23" s="35" t="s">
        <v>137</v>
      </c>
      <c r="J23" s="39"/>
      <c r="K23" s="39"/>
    </row>
    <row r="24" spans="1:11" ht="28.8" x14ac:dyDescent="0.25">
      <c r="A24" s="34">
        <v>18</v>
      </c>
      <c r="B24" s="35" t="s">
        <v>139</v>
      </c>
      <c r="C24" s="35" t="s">
        <v>135</v>
      </c>
      <c r="D24" s="35" t="s">
        <v>144</v>
      </c>
      <c r="E24" s="39"/>
      <c r="F24" s="39"/>
      <c r="G24" s="34" t="s">
        <v>59</v>
      </c>
      <c r="H24" s="34">
        <v>24</v>
      </c>
      <c r="I24" s="35" t="s">
        <v>137</v>
      </c>
      <c r="J24" s="39"/>
      <c r="K24" s="39"/>
    </row>
    <row r="25" spans="1:11" ht="28.8" x14ac:dyDescent="0.25">
      <c r="A25" s="34">
        <v>19</v>
      </c>
      <c r="B25" s="35" t="s">
        <v>139</v>
      </c>
      <c r="C25" s="35" t="s">
        <v>135</v>
      </c>
      <c r="D25" s="35" t="s">
        <v>145</v>
      </c>
      <c r="E25" s="39"/>
      <c r="F25" s="39"/>
      <c r="G25" s="34" t="s">
        <v>59</v>
      </c>
      <c r="H25" s="34">
        <v>6</v>
      </c>
      <c r="I25" s="35" t="s">
        <v>137</v>
      </c>
      <c r="J25" s="39"/>
      <c r="K25" s="39"/>
    </row>
    <row r="26" spans="1:11" ht="28.8" x14ac:dyDescent="0.25">
      <c r="A26" s="34">
        <v>20</v>
      </c>
      <c r="B26" s="35" t="s">
        <v>139</v>
      </c>
      <c r="C26" s="35" t="s">
        <v>135</v>
      </c>
      <c r="D26" s="35" t="s">
        <v>146</v>
      </c>
      <c r="E26" s="39"/>
      <c r="F26" s="39"/>
      <c r="G26" s="34" t="s">
        <v>59</v>
      </c>
      <c r="H26" s="34">
        <v>12</v>
      </c>
      <c r="I26" s="35" t="s">
        <v>137</v>
      </c>
      <c r="J26" s="39"/>
      <c r="K26" s="39"/>
    </row>
    <row r="27" spans="1:11" ht="28.8" x14ac:dyDescent="0.25">
      <c r="A27" s="34">
        <v>21</v>
      </c>
      <c r="B27" s="35" t="s">
        <v>139</v>
      </c>
      <c r="C27" s="35" t="s">
        <v>135</v>
      </c>
      <c r="D27" s="35" t="s">
        <v>147</v>
      </c>
      <c r="E27" s="39"/>
      <c r="F27" s="39"/>
      <c r="G27" s="34" t="s">
        <v>59</v>
      </c>
      <c r="H27" s="34">
        <v>19</v>
      </c>
      <c r="I27" s="35" t="s">
        <v>137</v>
      </c>
      <c r="J27" s="39"/>
      <c r="K27" s="39"/>
    </row>
    <row r="28" spans="1:11" ht="43.2" x14ac:dyDescent="0.25">
      <c r="A28" s="34">
        <v>22</v>
      </c>
      <c r="B28" s="35" t="s">
        <v>148</v>
      </c>
      <c r="C28" s="35" t="s">
        <v>149</v>
      </c>
      <c r="D28" s="35" t="s">
        <v>150</v>
      </c>
      <c r="E28" s="39"/>
      <c r="F28" s="39"/>
      <c r="G28" s="34" t="s">
        <v>59</v>
      </c>
      <c r="H28" s="34">
        <v>9</v>
      </c>
      <c r="I28" s="39"/>
      <c r="J28" s="39"/>
      <c r="K28" s="39"/>
    </row>
    <row r="29" spans="1:11" ht="43.2" x14ac:dyDescent="0.25">
      <c r="A29" s="34">
        <v>23</v>
      </c>
      <c r="B29" s="35" t="s">
        <v>148</v>
      </c>
      <c r="C29" s="35" t="s">
        <v>149</v>
      </c>
      <c r="D29" s="35" t="s">
        <v>151</v>
      </c>
      <c r="E29" s="39"/>
      <c r="F29" s="39"/>
      <c r="G29" s="34" t="s">
        <v>59</v>
      </c>
      <c r="H29" s="34">
        <v>9</v>
      </c>
      <c r="I29" s="39"/>
      <c r="J29" s="39"/>
      <c r="K29" s="39"/>
    </row>
    <row r="30" spans="1:11" ht="43.2" x14ac:dyDescent="0.25">
      <c r="A30" s="34">
        <v>24</v>
      </c>
      <c r="B30" s="35" t="s">
        <v>148</v>
      </c>
      <c r="C30" s="35" t="s">
        <v>149</v>
      </c>
      <c r="D30" s="35" t="s">
        <v>152</v>
      </c>
      <c r="E30" s="39"/>
      <c r="F30" s="39"/>
      <c r="G30" s="34" t="s">
        <v>59</v>
      </c>
      <c r="H30" s="34">
        <v>32</v>
      </c>
      <c r="I30" s="39"/>
      <c r="J30" s="39"/>
      <c r="K30" s="39"/>
    </row>
    <row r="31" spans="1:11" ht="43.2" x14ac:dyDescent="0.25">
      <c r="A31" s="34">
        <v>25</v>
      </c>
      <c r="B31" s="35" t="s">
        <v>148</v>
      </c>
      <c r="C31" s="35" t="s">
        <v>149</v>
      </c>
      <c r="D31" s="35" t="s">
        <v>153</v>
      </c>
      <c r="E31" s="39"/>
      <c r="F31" s="39"/>
      <c r="G31" s="34" t="s">
        <v>59</v>
      </c>
      <c r="H31" s="34">
        <v>5</v>
      </c>
      <c r="I31" s="39"/>
      <c r="J31" s="39"/>
      <c r="K31" s="39"/>
    </row>
    <row r="32" spans="1:11" ht="57.6" x14ac:dyDescent="0.25">
      <c r="A32" s="34">
        <v>26</v>
      </c>
      <c r="B32" s="35" t="s">
        <v>154</v>
      </c>
      <c r="C32" s="35" t="s">
        <v>155</v>
      </c>
      <c r="D32" s="35" t="s">
        <v>156</v>
      </c>
      <c r="E32" s="39"/>
      <c r="F32" s="39"/>
      <c r="G32" s="34" t="s">
        <v>59</v>
      </c>
      <c r="H32" s="34">
        <v>4</v>
      </c>
      <c r="I32" s="35" t="s">
        <v>157</v>
      </c>
      <c r="J32" s="39"/>
      <c r="K32" s="39"/>
    </row>
    <row r="33" spans="1:11" ht="57.6" x14ac:dyDescent="0.25">
      <c r="A33" s="34">
        <v>27</v>
      </c>
      <c r="B33" s="35" t="s">
        <v>154</v>
      </c>
      <c r="C33" s="35" t="s">
        <v>155</v>
      </c>
      <c r="D33" s="35" t="s">
        <v>158</v>
      </c>
      <c r="E33" s="39"/>
      <c r="F33" s="39"/>
      <c r="G33" s="34" t="s">
        <v>59</v>
      </c>
      <c r="H33" s="34">
        <v>1</v>
      </c>
      <c r="I33" s="35" t="s">
        <v>157</v>
      </c>
      <c r="J33" s="39"/>
      <c r="K33" s="39"/>
    </row>
    <row r="34" spans="1:11" ht="57.6" x14ac:dyDescent="0.25">
      <c r="A34" s="34">
        <v>28</v>
      </c>
      <c r="B34" s="35" t="s">
        <v>154</v>
      </c>
      <c r="C34" s="35" t="s">
        <v>155</v>
      </c>
      <c r="D34" s="35" t="s">
        <v>159</v>
      </c>
      <c r="E34" s="39"/>
      <c r="F34" s="39"/>
      <c r="G34" s="34" t="s">
        <v>59</v>
      </c>
      <c r="H34" s="34">
        <v>1</v>
      </c>
      <c r="I34" s="35" t="s">
        <v>157</v>
      </c>
      <c r="J34" s="39"/>
      <c r="K34" s="39"/>
    </row>
    <row r="35" spans="1:11" ht="57.6" x14ac:dyDescent="0.25">
      <c r="A35" s="34">
        <v>29</v>
      </c>
      <c r="B35" s="35" t="s">
        <v>160</v>
      </c>
      <c r="C35" s="35" t="s">
        <v>155</v>
      </c>
      <c r="D35" s="35" t="s">
        <v>161</v>
      </c>
      <c r="E35" s="39"/>
      <c r="F35" s="39"/>
      <c r="G35" s="34" t="s">
        <v>59</v>
      </c>
      <c r="H35" s="34">
        <v>1</v>
      </c>
      <c r="I35" s="35" t="s">
        <v>157</v>
      </c>
      <c r="J35" s="39"/>
      <c r="K35" s="39"/>
    </row>
    <row r="36" spans="1:11" ht="57.6" x14ac:dyDescent="0.25">
      <c r="A36" s="34">
        <v>30</v>
      </c>
      <c r="B36" s="35" t="s">
        <v>160</v>
      </c>
      <c r="C36" s="35" t="s">
        <v>155</v>
      </c>
      <c r="D36" s="35" t="s">
        <v>162</v>
      </c>
      <c r="E36" s="39"/>
      <c r="F36" s="39"/>
      <c r="G36" s="34" t="s">
        <v>59</v>
      </c>
      <c r="H36" s="34">
        <v>3</v>
      </c>
      <c r="I36" s="35" t="s">
        <v>157</v>
      </c>
      <c r="J36" s="39"/>
      <c r="K36" s="39"/>
    </row>
    <row r="37" spans="1:11" ht="57.6" x14ac:dyDescent="0.25">
      <c r="A37" s="34">
        <v>31</v>
      </c>
      <c r="B37" s="35" t="s">
        <v>160</v>
      </c>
      <c r="C37" s="35" t="s">
        <v>155</v>
      </c>
      <c r="D37" s="35" t="s">
        <v>159</v>
      </c>
      <c r="E37" s="39"/>
      <c r="F37" s="39"/>
      <c r="G37" s="34" t="s">
        <v>59</v>
      </c>
      <c r="H37" s="34">
        <v>1</v>
      </c>
      <c r="I37" s="35" t="s">
        <v>157</v>
      </c>
      <c r="J37" s="39"/>
      <c r="K37" s="39"/>
    </row>
    <row r="38" spans="1:11" ht="57.6" x14ac:dyDescent="0.25">
      <c r="A38" s="34">
        <v>32</v>
      </c>
      <c r="B38" s="35" t="s">
        <v>160</v>
      </c>
      <c r="C38" s="35" t="s">
        <v>155</v>
      </c>
      <c r="D38" s="35" t="s">
        <v>163</v>
      </c>
      <c r="E38" s="39"/>
      <c r="F38" s="39"/>
      <c r="G38" s="34" t="s">
        <v>59</v>
      </c>
      <c r="H38" s="34">
        <v>1</v>
      </c>
      <c r="I38" s="35" t="s">
        <v>157</v>
      </c>
      <c r="J38" s="39"/>
      <c r="K38" s="39"/>
    </row>
    <row r="39" spans="1:11" ht="57.6" x14ac:dyDescent="0.25">
      <c r="A39" s="34">
        <v>33</v>
      </c>
      <c r="B39" s="35" t="s">
        <v>160</v>
      </c>
      <c r="C39" s="35" t="s">
        <v>155</v>
      </c>
      <c r="D39" s="35" t="s">
        <v>164</v>
      </c>
      <c r="E39" s="39"/>
      <c r="F39" s="39"/>
      <c r="G39" s="34" t="s">
        <v>59</v>
      </c>
      <c r="H39" s="34">
        <v>1</v>
      </c>
      <c r="I39" s="35" t="s">
        <v>157</v>
      </c>
      <c r="J39" s="39"/>
      <c r="K39" s="39"/>
    </row>
    <row r="40" spans="1:11" ht="57.6" x14ac:dyDescent="0.25">
      <c r="A40" s="34">
        <v>34</v>
      </c>
      <c r="B40" s="35" t="s">
        <v>160</v>
      </c>
      <c r="C40" s="35" t="s">
        <v>155</v>
      </c>
      <c r="D40" s="35" t="s">
        <v>165</v>
      </c>
      <c r="E40" s="39"/>
      <c r="F40" s="39"/>
      <c r="G40" s="34" t="s">
        <v>59</v>
      </c>
      <c r="H40" s="34">
        <v>2</v>
      </c>
      <c r="I40" s="35" t="s">
        <v>157</v>
      </c>
      <c r="J40" s="39"/>
      <c r="K40" s="39"/>
    </row>
    <row r="41" spans="1:11" ht="57.6" x14ac:dyDescent="0.25">
      <c r="A41" s="34">
        <v>35</v>
      </c>
      <c r="B41" s="35" t="s">
        <v>160</v>
      </c>
      <c r="C41" s="35" t="s">
        <v>155</v>
      </c>
      <c r="D41" s="35" t="s">
        <v>166</v>
      </c>
      <c r="E41" s="39"/>
      <c r="F41" s="39"/>
      <c r="G41" s="34" t="s">
        <v>59</v>
      </c>
      <c r="H41" s="34">
        <v>2</v>
      </c>
      <c r="I41" s="35" t="s">
        <v>157</v>
      </c>
      <c r="J41" s="39"/>
      <c r="K41" s="39"/>
    </row>
    <row r="42" spans="1:11" ht="57.6" x14ac:dyDescent="0.25">
      <c r="A42" s="34">
        <v>36</v>
      </c>
      <c r="B42" s="35" t="s">
        <v>160</v>
      </c>
      <c r="C42" s="35" t="s">
        <v>155</v>
      </c>
      <c r="D42" s="35" t="s">
        <v>167</v>
      </c>
      <c r="E42" s="39"/>
      <c r="F42" s="39"/>
      <c r="G42" s="34" t="s">
        <v>59</v>
      </c>
      <c r="H42" s="34">
        <v>2</v>
      </c>
      <c r="I42" s="35" t="s">
        <v>157</v>
      </c>
      <c r="J42" s="39"/>
      <c r="K42" s="39"/>
    </row>
    <row r="43" spans="1:11" ht="57.6" x14ac:dyDescent="0.25">
      <c r="A43" s="34">
        <v>37</v>
      </c>
      <c r="B43" s="35" t="s">
        <v>160</v>
      </c>
      <c r="C43" s="35" t="s">
        <v>155</v>
      </c>
      <c r="D43" s="35" t="s">
        <v>168</v>
      </c>
      <c r="E43" s="39"/>
      <c r="F43" s="39"/>
      <c r="G43" s="34" t="s">
        <v>59</v>
      </c>
      <c r="H43" s="34">
        <v>1</v>
      </c>
      <c r="I43" s="35" t="s">
        <v>157</v>
      </c>
      <c r="J43" s="39"/>
      <c r="K43" s="39"/>
    </row>
    <row r="44" spans="1:11" ht="43.2" x14ac:dyDescent="0.25">
      <c r="A44" s="34">
        <v>38</v>
      </c>
      <c r="B44" s="35" t="s">
        <v>169</v>
      </c>
      <c r="C44" s="35" t="s">
        <v>170</v>
      </c>
      <c r="D44" s="35" t="s">
        <v>171</v>
      </c>
      <c r="E44" s="39"/>
      <c r="F44" s="39"/>
      <c r="G44" s="34" t="s">
        <v>59</v>
      </c>
      <c r="H44" s="34">
        <v>10</v>
      </c>
      <c r="I44" s="35" t="s">
        <v>137</v>
      </c>
      <c r="J44" s="39"/>
      <c r="K44" s="39"/>
    </row>
    <row r="45" spans="1:11" ht="43.2" x14ac:dyDescent="0.25">
      <c r="A45" s="34">
        <v>39</v>
      </c>
      <c r="B45" s="35" t="s">
        <v>169</v>
      </c>
      <c r="C45" s="35" t="s">
        <v>170</v>
      </c>
      <c r="D45" s="35" t="s">
        <v>172</v>
      </c>
      <c r="E45" s="39"/>
      <c r="F45" s="39"/>
      <c r="G45" s="34" t="s">
        <v>59</v>
      </c>
      <c r="H45" s="34">
        <v>38</v>
      </c>
      <c r="I45" s="35" t="s">
        <v>137</v>
      </c>
      <c r="J45" s="39"/>
      <c r="K45" s="39"/>
    </row>
    <row r="46" spans="1:11" ht="43.2" x14ac:dyDescent="0.25">
      <c r="A46" s="34">
        <v>40</v>
      </c>
      <c r="B46" s="35" t="s">
        <v>173</v>
      </c>
      <c r="C46" s="35" t="s">
        <v>170</v>
      </c>
      <c r="D46" s="35" t="s">
        <v>174</v>
      </c>
      <c r="E46" s="39"/>
      <c r="F46" s="39"/>
      <c r="G46" s="34" t="s">
        <v>59</v>
      </c>
      <c r="H46" s="34">
        <v>2</v>
      </c>
      <c r="I46" s="35" t="s">
        <v>137</v>
      </c>
      <c r="J46" s="39"/>
      <c r="K46" s="39"/>
    </row>
    <row r="47" spans="1:11" ht="43.2" x14ac:dyDescent="0.25">
      <c r="A47" s="34">
        <v>41</v>
      </c>
      <c r="B47" s="35" t="s">
        <v>173</v>
      </c>
      <c r="C47" s="35" t="s">
        <v>170</v>
      </c>
      <c r="D47" s="35" t="s">
        <v>175</v>
      </c>
      <c r="E47" s="39"/>
      <c r="F47" s="39"/>
      <c r="G47" s="34" t="s">
        <v>59</v>
      </c>
      <c r="H47" s="34">
        <v>114</v>
      </c>
      <c r="I47" s="35" t="s">
        <v>137</v>
      </c>
      <c r="J47" s="39"/>
      <c r="K47" s="39"/>
    </row>
    <row r="48" spans="1:11" ht="43.2" x14ac:dyDescent="0.25">
      <c r="A48" s="34">
        <v>42</v>
      </c>
      <c r="B48" s="35" t="s">
        <v>173</v>
      </c>
      <c r="C48" s="35" t="s">
        <v>170</v>
      </c>
      <c r="D48" s="35" t="s">
        <v>176</v>
      </c>
      <c r="E48" s="39"/>
      <c r="F48" s="39"/>
      <c r="G48" s="34" t="s">
        <v>59</v>
      </c>
      <c r="H48" s="34">
        <v>13</v>
      </c>
      <c r="I48" s="35" t="s">
        <v>137</v>
      </c>
      <c r="J48" s="39"/>
      <c r="K48" s="39"/>
    </row>
    <row r="49" spans="1:11" ht="43.2" x14ac:dyDescent="0.25">
      <c r="A49" s="34">
        <v>43</v>
      </c>
      <c r="B49" s="35" t="s">
        <v>173</v>
      </c>
      <c r="C49" s="35" t="s">
        <v>170</v>
      </c>
      <c r="D49" s="35" t="s">
        <v>177</v>
      </c>
      <c r="E49" s="39"/>
      <c r="F49" s="39"/>
      <c r="G49" s="34" t="s">
        <v>59</v>
      </c>
      <c r="H49" s="34">
        <v>2</v>
      </c>
      <c r="I49" s="35" t="s">
        <v>137</v>
      </c>
      <c r="J49" s="39"/>
      <c r="K49" s="39"/>
    </row>
    <row r="50" spans="1:11" ht="43.2" x14ac:dyDescent="0.25">
      <c r="A50" s="34">
        <v>44</v>
      </c>
      <c r="B50" s="35" t="s">
        <v>173</v>
      </c>
      <c r="C50" s="35" t="s">
        <v>170</v>
      </c>
      <c r="D50" s="35" t="s">
        <v>178</v>
      </c>
      <c r="E50" s="39"/>
      <c r="F50" s="39"/>
      <c r="G50" s="34" t="s">
        <v>59</v>
      </c>
      <c r="H50" s="34">
        <v>1</v>
      </c>
      <c r="I50" s="35" t="s">
        <v>137</v>
      </c>
      <c r="J50" s="39"/>
      <c r="K50" s="39"/>
    </row>
    <row r="51" spans="1:11" ht="43.2" x14ac:dyDescent="0.25">
      <c r="A51" s="34">
        <v>45</v>
      </c>
      <c r="B51" s="35" t="s">
        <v>173</v>
      </c>
      <c r="C51" s="35" t="s">
        <v>170</v>
      </c>
      <c r="D51" s="35" t="s">
        <v>179</v>
      </c>
      <c r="E51" s="39"/>
      <c r="F51" s="39"/>
      <c r="G51" s="34" t="s">
        <v>59</v>
      </c>
      <c r="H51" s="34">
        <v>2</v>
      </c>
      <c r="I51" s="35" t="s">
        <v>137</v>
      </c>
      <c r="J51" s="39"/>
      <c r="K51" s="39"/>
    </row>
    <row r="52" spans="1:11" ht="43.2" x14ac:dyDescent="0.25">
      <c r="A52" s="34">
        <v>46</v>
      </c>
      <c r="B52" s="35" t="s">
        <v>173</v>
      </c>
      <c r="C52" s="35" t="s">
        <v>180</v>
      </c>
      <c r="D52" s="35" t="s">
        <v>181</v>
      </c>
      <c r="E52" s="39"/>
      <c r="F52" s="39"/>
      <c r="G52" s="34" t="s">
        <v>59</v>
      </c>
      <c r="H52" s="34">
        <v>2</v>
      </c>
      <c r="I52" s="35" t="s">
        <v>132</v>
      </c>
      <c r="J52" s="39"/>
      <c r="K52" s="39"/>
    </row>
    <row r="53" spans="1:11" ht="57.6" x14ac:dyDescent="0.25">
      <c r="A53" s="34">
        <v>47</v>
      </c>
      <c r="B53" s="35" t="s">
        <v>182</v>
      </c>
      <c r="C53" s="35" t="s">
        <v>183</v>
      </c>
      <c r="D53" s="35" t="s">
        <v>184</v>
      </c>
      <c r="E53" s="39"/>
      <c r="F53" s="39"/>
      <c r="G53" s="34" t="s">
        <v>121</v>
      </c>
      <c r="H53" s="34">
        <v>663</v>
      </c>
      <c r="I53" s="35" t="s">
        <v>122</v>
      </c>
      <c r="J53" s="39"/>
      <c r="K53" s="39"/>
    </row>
    <row r="54" spans="1:11" ht="57.6" x14ac:dyDescent="0.25">
      <c r="A54" s="34">
        <v>48</v>
      </c>
      <c r="B54" s="35" t="s">
        <v>182</v>
      </c>
      <c r="C54" s="35" t="s">
        <v>185</v>
      </c>
      <c r="D54" s="35" t="s">
        <v>186</v>
      </c>
      <c r="E54" s="39"/>
      <c r="F54" s="39"/>
      <c r="G54" s="34" t="s">
        <v>121</v>
      </c>
      <c r="H54" s="34">
        <v>7</v>
      </c>
      <c r="I54" s="35" t="s">
        <v>122</v>
      </c>
      <c r="J54" s="39"/>
      <c r="K54" s="39"/>
    </row>
    <row r="55" spans="1:11" ht="57.6" x14ac:dyDescent="0.25">
      <c r="A55" s="34">
        <v>49</v>
      </c>
      <c r="B55" s="35" t="s">
        <v>182</v>
      </c>
      <c r="C55" s="35" t="s">
        <v>185</v>
      </c>
      <c r="D55" s="35" t="s">
        <v>187</v>
      </c>
      <c r="E55" s="39"/>
      <c r="F55" s="39"/>
      <c r="G55" s="34" t="s">
        <v>121</v>
      </c>
      <c r="H55" s="34">
        <v>139</v>
      </c>
      <c r="I55" s="35" t="s">
        <v>122</v>
      </c>
      <c r="J55" s="39"/>
      <c r="K55" s="39"/>
    </row>
    <row r="56" spans="1:11" ht="57.6" x14ac:dyDescent="0.25">
      <c r="A56" s="34">
        <v>50</v>
      </c>
      <c r="B56" s="35" t="s">
        <v>182</v>
      </c>
      <c r="C56" s="35" t="s">
        <v>185</v>
      </c>
      <c r="D56" s="35" t="s">
        <v>188</v>
      </c>
      <c r="E56" s="39"/>
      <c r="F56" s="39"/>
      <c r="G56" s="34" t="s">
        <v>121</v>
      </c>
      <c r="H56" s="34">
        <v>16</v>
      </c>
      <c r="I56" s="35" t="s">
        <v>122</v>
      </c>
      <c r="J56" s="39"/>
      <c r="K56" s="39"/>
    </row>
    <row r="57" spans="1:11" ht="57.6" x14ac:dyDescent="0.25">
      <c r="A57" s="34">
        <v>51</v>
      </c>
      <c r="B57" s="35" t="s">
        <v>182</v>
      </c>
      <c r="C57" s="35" t="s">
        <v>185</v>
      </c>
      <c r="D57" s="35" t="s">
        <v>189</v>
      </c>
      <c r="E57" s="39"/>
      <c r="F57" s="39"/>
      <c r="G57" s="34" t="s">
        <v>121</v>
      </c>
      <c r="H57" s="34">
        <v>143</v>
      </c>
      <c r="I57" s="35" t="s">
        <v>122</v>
      </c>
      <c r="J57" s="39"/>
      <c r="K57" s="39"/>
    </row>
    <row r="58" spans="1:11" ht="57.6" x14ac:dyDescent="0.25">
      <c r="A58" s="34">
        <v>52</v>
      </c>
      <c r="B58" s="35" t="s">
        <v>182</v>
      </c>
      <c r="C58" s="35" t="s">
        <v>185</v>
      </c>
      <c r="D58" s="35" t="s">
        <v>190</v>
      </c>
      <c r="E58" s="39"/>
      <c r="F58" s="39"/>
      <c r="G58" s="34" t="s">
        <v>121</v>
      </c>
      <c r="H58" s="34">
        <v>7</v>
      </c>
      <c r="I58" s="35" t="s">
        <v>122</v>
      </c>
      <c r="J58" s="39"/>
      <c r="K58" s="39"/>
    </row>
    <row r="59" spans="1:11" ht="57.6" x14ac:dyDescent="0.25">
      <c r="A59" s="34">
        <v>53</v>
      </c>
      <c r="B59" s="35" t="s">
        <v>182</v>
      </c>
      <c r="C59" s="35" t="s">
        <v>185</v>
      </c>
      <c r="D59" s="35" t="s">
        <v>191</v>
      </c>
      <c r="E59" s="39"/>
      <c r="F59" s="39"/>
      <c r="G59" s="34" t="s">
        <v>121</v>
      </c>
      <c r="H59" s="34">
        <v>3</v>
      </c>
      <c r="I59" s="35" t="s">
        <v>122</v>
      </c>
      <c r="J59" s="39"/>
      <c r="K59" s="39"/>
    </row>
    <row r="60" spans="1:11" ht="57.6" x14ac:dyDescent="0.25">
      <c r="A60" s="34">
        <v>54</v>
      </c>
      <c r="B60" s="35" t="s">
        <v>182</v>
      </c>
      <c r="C60" s="35" t="s">
        <v>185</v>
      </c>
      <c r="D60" s="35" t="s">
        <v>192</v>
      </c>
      <c r="E60" s="39"/>
      <c r="F60" s="39"/>
      <c r="G60" s="34" t="s">
        <v>121</v>
      </c>
      <c r="H60" s="34">
        <v>3</v>
      </c>
      <c r="I60" s="35" t="s">
        <v>122</v>
      </c>
      <c r="J60" s="39"/>
      <c r="K60" s="39"/>
    </row>
    <row r="61" spans="1:11" ht="28.8" x14ac:dyDescent="0.25">
      <c r="A61" s="34">
        <v>55</v>
      </c>
      <c r="B61" s="35" t="s">
        <v>193</v>
      </c>
      <c r="C61" s="35" t="s">
        <v>194</v>
      </c>
      <c r="D61" s="35" t="s">
        <v>120</v>
      </c>
      <c r="E61" s="39"/>
      <c r="F61" s="39"/>
      <c r="G61" s="34" t="s">
        <v>121</v>
      </c>
      <c r="H61" s="34">
        <v>4</v>
      </c>
      <c r="I61" s="35" t="s">
        <v>122</v>
      </c>
      <c r="J61" s="39"/>
      <c r="K61" s="39"/>
    </row>
    <row r="62" spans="1:11" ht="28.8" x14ac:dyDescent="0.25">
      <c r="A62" s="34">
        <v>56</v>
      </c>
      <c r="B62" s="35" t="s">
        <v>195</v>
      </c>
      <c r="C62" s="35" t="s">
        <v>196</v>
      </c>
      <c r="D62" s="35" t="s">
        <v>197</v>
      </c>
      <c r="E62" s="39"/>
      <c r="F62" s="39"/>
      <c r="G62" s="34" t="s">
        <v>59</v>
      </c>
      <c r="H62" s="34">
        <v>2</v>
      </c>
      <c r="I62" s="35" t="s">
        <v>198</v>
      </c>
      <c r="J62" s="39"/>
      <c r="K62" s="39"/>
    </row>
    <row r="63" spans="1:11" ht="43.2" x14ac:dyDescent="0.25">
      <c r="A63" s="34">
        <v>57</v>
      </c>
      <c r="B63" s="35" t="s">
        <v>195</v>
      </c>
      <c r="C63" s="35" t="s">
        <v>196</v>
      </c>
      <c r="D63" s="35" t="s">
        <v>199</v>
      </c>
      <c r="E63" s="39"/>
      <c r="F63" s="39"/>
      <c r="G63" s="34" t="s">
        <v>59</v>
      </c>
      <c r="H63" s="34">
        <v>1</v>
      </c>
      <c r="I63" s="35" t="s">
        <v>198</v>
      </c>
      <c r="J63" s="39"/>
      <c r="K63" s="39"/>
    </row>
    <row r="64" spans="1:11" ht="28.8" x14ac:dyDescent="0.25">
      <c r="A64" s="34">
        <v>58</v>
      </c>
      <c r="B64" s="35" t="s">
        <v>195</v>
      </c>
      <c r="C64" s="35" t="s">
        <v>196</v>
      </c>
      <c r="D64" s="35" t="s">
        <v>156</v>
      </c>
      <c r="E64" s="39"/>
      <c r="F64" s="39"/>
      <c r="G64" s="34" t="s">
        <v>59</v>
      </c>
      <c r="H64" s="34">
        <v>52</v>
      </c>
      <c r="I64" s="35" t="s">
        <v>198</v>
      </c>
      <c r="J64" s="39"/>
      <c r="K64" s="39"/>
    </row>
    <row r="65" spans="1:11" ht="43.2" x14ac:dyDescent="0.25">
      <c r="A65" s="34">
        <v>59</v>
      </c>
      <c r="B65" s="35" t="s">
        <v>195</v>
      </c>
      <c r="C65" s="35" t="s">
        <v>196</v>
      </c>
      <c r="D65" s="35" t="s">
        <v>158</v>
      </c>
      <c r="E65" s="39"/>
      <c r="F65" s="39"/>
      <c r="G65" s="34" t="s">
        <v>59</v>
      </c>
      <c r="H65" s="34">
        <v>1</v>
      </c>
      <c r="I65" s="35" t="s">
        <v>198</v>
      </c>
      <c r="J65" s="39"/>
      <c r="K65" s="39"/>
    </row>
    <row r="66" spans="1:11" ht="28.8" x14ac:dyDescent="0.25">
      <c r="A66" s="34">
        <v>60</v>
      </c>
      <c r="B66" s="35" t="s">
        <v>195</v>
      </c>
      <c r="C66" s="35" t="s">
        <v>196</v>
      </c>
      <c r="D66" s="35" t="s">
        <v>200</v>
      </c>
      <c r="E66" s="39"/>
      <c r="F66" s="39"/>
      <c r="G66" s="34" t="s">
        <v>59</v>
      </c>
      <c r="H66" s="34">
        <v>26</v>
      </c>
      <c r="I66" s="35" t="s">
        <v>198</v>
      </c>
      <c r="J66" s="39"/>
      <c r="K66" s="39"/>
    </row>
    <row r="67" spans="1:11" ht="28.8" x14ac:dyDescent="0.25">
      <c r="A67" s="34">
        <v>61</v>
      </c>
      <c r="B67" s="35" t="s">
        <v>195</v>
      </c>
      <c r="C67" s="35" t="s">
        <v>196</v>
      </c>
      <c r="D67" s="35" t="s">
        <v>201</v>
      </c>
      <c r="E67" s="39"/>
      <c r="F67" s="39"/>
      <c r="G67" s="34" t="s">
        <v>59</v>
      </c>
      <c r="H67" s="34">
        <v>9</v>
      </c>
      <c r="I67" s="35" t="s">
        <v>198</v>
      </c>
      <c r="J67" s="39"/>
      <c r="K67" s="39"/>
    </row>
    <row r="68" spans="1:11" ht="28.8" x14ac:dyDescent="0.25">
      <c r="A68" s="34">
        <v>62</v>
      </c>
      <c r="B68" s="35" t="s">
        <v>195</v>
      </c>
      <c r="C68" s="35" t="s">
        <v>196</v>
      </c>
      <c r="D68" s="35" t="s">
        <v>202</v>
      </c>
      <c r="E68" s="39"/>
      <c r="F68" s="39"/>
      <c r="G68" s="34" t="s">
        <v>59</v>
      </c>
      <c r="H68" s="34">
        <v>2</v>
      </c>
      <c r="I68" s="35" t="s">
        <v>198</v>
      </c>
      <c r="J68" s="39"/>
      <c r="K68" s="39"/>
    </row>
    <row r="69" spans="1:11" ht="43.2" x14ac:dyDescent="0.25">
      <c r="A69" s="34">
        <v>63</v>
      </c>
      <c r="B69" s="35" t="s">
        <v>195</v>
      </c>
      <c r="C69" s="35" t="s">
        <v>196</v>
      </c>
      <c r="D69" s="35" t="s">
        <v>163</v>
      </c>
      <c r="E69" s="39"/>
      <c r="F69" s="39"/>
      <c r="G69" s="34" t="s">
        <v>59</v>
      </c>
      <c r="H69" s="34">
        <v>1</v>
      </c>
      <c r="I69" s="35" t="s">
        <v>198</v>
      </c>
      <c r="J69" s="39"/>
      <c r="K69" s="39"/>
    </row>
    <row r="70" spans="1:11" ht="28.8" x14ac:dyDescent="0.25">
      <c r="A70" s="34">
        <v>64</v>
      </c>
      <c r="B70" s="35" t="s">
        <v>195</v>
      </c>
      <c r="C70" s="35" t="s">
        <v>196</v>
      </c>
      <c r="D70" s="35" t="s">
        <v>203</v>
      </c>
      <c r="E70" s="39"/>
      <c r="F70" s="39"/>
      <c r="G70" s="34" t="s">
        <v>59</v>
      </c>
      <c r="H70" s="34">
        <v>2</v>
      </c>
      <c r="I70" s="35" t="s">
        <v>198</v>
      </c>
      <c r="J70" s="39"/>
      <c r="K70" s="39"/>
    </row>
    <row r="71" spans="1:11" ht="28.8" x14ac:dyDescent="0.25">
      <c r="A71" s="34">
        <v>65</v>
      </c>
      <c r="B71" s="35" t="s">
        <v>195</v>
      </c>
      <c r="C71" s="35" t="s">
        <v>196</v>
      </c>
      <c r="D71" s="35" t="s">
        <v>204</v>
      </c>
      <c r="E71" s="39"/>
      <c r="F71" s="39"/>
      <c r="G71" s="34" t="s">
        <v>59</v>
      </c>
      <c r="H71" s="34">
        <v>6</v>
      </c>
      <c r="I71" s="35" t="s">
        <v>198</v>
      </c>
      <c r="J71" s="39"/>
      <c r="K71" s="39"/>
    </row>
    <row r="72" spans="1:11" ht="43.2" x14ac:dyDescent="0.25">
      <c r="A72" s="34">
        <v>66</v>
      </c>
      <c r="B72" s="35" t="s">
        <v>205</v>
      </c>
      <c r="C72" s="35" t="s">
        <v>206</v>
      </c>
      <c r="D72" s="35" t="s">
        <v>207</v>
      </c>
      <c r="E72" s="39"/>
      <c r="F72" s="39"/>
      <c r="G72" s="34" t="s">
        <v>59</v>
      </c>
      <c r="H72" s="34">
        <v>2</v>
      </c>
      <c r="I72" s="35" t="s">
        <v>198</v>
      </c>
      <c r="J72" s="39"/>
      <c r="K72" s="39"/>
    </row>
  </sheetData>
  <mergeCells count="13">
    <mergeCell ref="A1:K1"/>
    <mergeCell ref="A2:K2"/>
    <mergeCell ref="A4:C4"/>
    <mergeCell ref="G4:K4"/>
    <mergeCell ref="D5:F5"/>
    <mergeCell ref="A5:A6"/>
    <mergeCell ref="B5:B6"/>
    <mergeCell ref="C5:C6"/>
    <mergeCell ref="G5:G6"/>
    <mergeCell ref="H5:H6"/>
    <mergeCell ref="I5:I6"/>
    <mergeCell ref="J5:J6"/>
    <mergeCell ref="K5:K6"/>
  </mergeCells>
  <phoneticPr fontId="21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6"/>
  <sheetViews>
    <sheetView topLeftCell="A4" workbookViewId="0">
      <selection activeCell="E48" sqref="E48"/>
    </sheetView>
  </sheetViews>
  <sheetFormatPr defaultColWidth="9" defaultRowHeight="14.4" x14ac:dyDescent="0.25"/>
  <cols>
    <col min="1" max="1" width="5.33203125" customWidth="1"/>
    <col min="2" max="2" width="10.21875" customWidth="1"/>
    <col min="3" max="3" width="16" customWidth="1"/>
    <col min="4" max="4" width="10.44140625" customWidth="1"/>
    <col min="5" max="6" width="5.21875" customWidth="1"/>
    <col min="7" max="7" width="5.21875" style="22" customWidth="1"/>
    <col min="8" max="8" width="5.21875" customWidth="1"/>
    <col min="11" max="11" width="7.6640625" customWidth="1"/>
  </cols>
  <sheetData>
    <row r="1" spans="1:11" s="1" customFormat="1" ht="21.6" x14ac:dyDescent="0.4">
      <c r="A1" s="137" t="s">
        <v>69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s="1" customFormat="1" ht="23.4" x14ac:dyDescent="0.4">
      <c r="A2" s="138" t="s">
        <v>70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1" s="1" customFormat="1" ht="13.5" customHeight="1" x14ac:dyDescent="0.25">
      <c r="A3" s="5" t="s">
        <v>71</v>
      </c>
      <c r="B3" s="6"/>
      <c r="C3" s="6"/>
      <c r="D3" s="6"/>
      <c r="E3" s="73"/>
      <c r="F3" s="6"/>
      <c r="G3" s="74"/>
      <c r="H3" s="7"/>
      <c r="I3" s="6"/>
      <c r="J3" s="6"/>
      <c r="K3" s="6"/>
    </row>
    <row r="4" spans="1:11" s="1" customFormat="1" x14ac:dyDescent="0.25">
      <c r="A4" s="139" t="s">
        <v>72</v>
      </c>
      <c r="B4" s="139"/>
      <c r="C4" s="139"/>
      <c r="D4" s="75"/>
      <c r="E4" s="76"/>
      <c r="F4" s="8"/>
      <c r="G4" s="140" t="s">
        <v>73</v>
      </c>
      <c r="H4" s="140"/>
      <c r="I4" s="140"/>
      <c r="J4" s="140"/>
      <c r="K4" s="140"/>
    </row>
    <row r="5" spans="1:11" s="1" customFormat="1" ht="18.899999999999999" customHeight="1" x14ac:dyDescent="0.25">
      <c r="A5" s="141" t="s">
        <v>1</v>
      </c>
      <c r="B5" s="141" t="s">
        <v>2</v>
      </c>
      <c r="C5" s="141" t="s">
        <v>4</v>
      </c>
      <c r="D5" s="141" t="s">
        <v>74</v>
      </c>
      <c r="E5" s="141"/>
      <c r="F5" s="141"/>
      <c r="G5" s="141" t="s">
        <v>5</v>
      </c>
      <c r="H5" s="142" t="s">
        <v>6</v>
      </c>
      <c r="I5" s="141" t="s">
        <v>75</v>
      </c>
      <c r="J5" s="141" t="s">
        <v>9</v>
      </c>
      <c r="K5" s="141" t="s">
        <v>10</v>
      </c>
    </row>
    <row r="6" spans="1:11" s="1" customFormat="1" ht="18.899999999999999" customHeight="1" x14ac:dyDescent="0.25">
      <c r="A6" s="141"/>
      <c r="B6" s="141"/>
      <c r="C6" s="141"/>
      <c r="D6" s="11" t="s">
        <v>115</v>
      </c>
      <c r="E6" s="77" t="s">
        <v>116</v>
      </c>
      <c r="F6" s="11" t="s">
        <v>117</v>
      </c>
      <c r="G6" s="141"/>
      <c r="H6" s="142"/>
      <c r="I6" s="141"/>
      <c r="J6" s="141"/>
      <c r="K6" s="141"/>
    </row>
    <row r="7" spans="1:11" ht="43.2" x14ac:dyDescent="0.25">
      <c r="A7" s="34">
        <v>1</v>
      </c>
      <c r="B7" s="35" t="s">
        <v>208</v>
      </c>
      <c r="C7" s="35" t="s">
        <v>209</v>
      </c>
      <c r="D7" s="35" t="s">
        <v>210</v>
      </c>
      <c r="E7" s="39"/>
      <c r="F7" s="39"/>
      <c r="G7" s="34" t="s">
        <v>121</v>
      </c>
      <c r="H7" s="34">
        <v>8</v>
      </c>
      <c r="I7" s="35" t="s">
        <v>211</v>
      </c>
      <c r="J7" s="39"/>
      <c r="K7" s="39"/>
    </row>
    <row r="8" spans="1:11" ht="43.2" x14ac:dyDescent="0.25">
      <c r="A8" s="34">
        <v>2</v>
      </c>
      <c r="B8" s="35" t="s">
        <v>208</v>
      </c>
      <c r="C8" s="35" t="s">
        <v>209</v>
      </c>
      <c r="D8" s="35" t="s">
        <v>212</v>
      </c>
      <c r="E8" s="39"/>
      <c r="F8" s="39"/>
      <c r="G8" s="34" t="s">
        <v>121</v>
      </c>
      <c r="H8" s="34">
        <v>5</v>
      </c>
      <c r="I8" s="35" t="s">
        <v>211</v>
      </c>
      <c r="J8" s="39"/>
      <c r="K8" s="39"/>
    </row>
    <row r="9" spans="1:11" ht="43.2" x14ac:dyDescent="0.25">
      <c r="A9" s="34">
        <v>3</v>
      </c>
      <c r="B9" s="35" t="s">
        <v>208</v>
      </c>
      <c r="C9" s="35" t="s">
        <v>209</v>
      </c>
      <c r="D9" s="35" t="s">
        <v>213</v>
      </c>
      <c r="E9" s="39"/>
      <c r="F9" s="39"/>
      <c r="G9" s="34" t="s">
        <v>121</v>
      </c>
      <c r="H9" s="34">
        <v>2</v>
      </c>
      <c r="I9" s="35" t="s">
        <v>211</v>
      </c>
      <c r="J9" s="39"/>
      <c r="K9" s="39"/>
    </row>
    <row r="10" spans="1:11" ht="43.2" x14ac:dyDescent="0.25">
      <c r="A10" s="34">
        <v>4</v>
      </c>
      <c r="B10" s="35" t="s">
        <v>208</v>
      </c>
      <c r="C10" s="35" t="s">
        <v>209</v>
      </c>
      <c r="D10" s="35" t="s">
        <v>214</v>
      </c>
      <c r="E10" s="39"/>
      <c r="F10" s="39"/>
      <c r="G10" s="34" t="s">
        <v>121</v>
      </c>
      <c r="H10" s="34">
        <v>2</v>
      </c>
      <c r="I10" s="35" t="s">
        <v>211</v>
      </c>
      <c r="J10" s="39"/>
      <c r="K10" s="39"/>
    </row>
    <row r="11" spans="1:11" ht="43.2" x14ac:dyDescent="0.25">
      <c r="A11" s="34">
        <v>5</v>
      </c>
      <c r="B11" s="35" t="s">
        <v>208</v>
      </c>
      <c r="C11" s="35" t="s">
        <v>209</v>
      </c>
      <c r="D11" s="35" t="s">
        <v>215</v>
      </c>
      <c r="E11" s="39"/>
      <c r="F11" s="39"/>
      <c r="G11" s="34" t="s">
        <v>121</v>
      </c>
      <c r="H11" s="34">
        <v>3</v>
      </c>
      <c r="I11" s="35" t="s">
        <v>211</v>
      </c>
      <c r="J11" s="39"/>
      <c r="K11" s="39"/>
    </row>
    <row r="12" spans="1:11" ht="100.8" x14ac:dyDescent="0.25">
      <c r="A12" s="34">
        <v>6</v>
      </c>
      <c r="B12" s="35" t="s">
        <v>216</v>
      </c>
      <c r="C12" s="35" t="s">
        <v>217</v>
      </c>
      <c r="D12" s="35" t="s">
        <v>218</v>
      </c>
      <c r="E12" s="39"/>
      <c r="F12" s="39"/>
      <c r="G12" s="34" t="s">
        <v>121</v>
      </c>
      <c r="H12" s="34">
        <v>112</v>
      </c>
      <c r="I12" s="35" t="s">
        <v>122</v>
      </c>
      <c r="J12" s="39"/>
      <c r="K12" s="39"/>
    </row>
    <row r="13" spans="1:11" ht="100.8" x14ac:dyDescent="0.25">
      <c r="A13" s="34">
        <v>7</v>
      </c>
      <c r="B13" s="35" t="s">
        <v>216</v>
      </c>
      <c r="C13" s="35" t="s">
        <v>217</v>
      </c>
      <c r="D13" s="35" t="s">
        <v>219</v>
      </c>
      <c r="E13" s="39"/>
      <c r="F13" s="39"/>
      <c r="G13" s="34" t="s">
        <v>121</v>
      </c>
      <c r="H13" s="34">
        <v>18</v>
      </c>
      <c r="I13" s="35" t="s">
        <v>122</v>
      </c>
      <c r="J13" s="39"/>
      <c r="K13" s="39"/>
    </row>
    <row r="14" spans="1:11" ht="86.4" x14ac:dyDescent="0.25">
      <c r="A14" s="34">
        <v>8</v>
      </c>
      <c r="B14" s="35" t="s">
        <v>216</v>
      </c>
      <c r="C14" s="35" t="s">
        <v>217</v>
      </c>
      <c r="D14" s="35" t="s">
        <v>220</v>
      </c>
      <c r="E14" s="39"/>
      <c r="F14" s="39"/>
      <c r="G14" s="34" t="s">
        <v>121</v>
      </c>
      <c r="H14" s="34">
        <v>1237</v>
      </c>
      <c r="I14" s="35" t="s">
        <v>122</v>
      </c>
      <c r="J14" s="39"/>
      <c r="K14" s="39"/>
    </row>
    <row r="15" spans="1:11" ht="86.4" x14ac:dyDescent="0.25">
      <c r="A15" s="34">
        <v>9</v>
      </c>
      <c r="B15" s="35" t="s">
        <v>216</v>
      </c>
      <c r="C15" s="35" t="s">
        <v>221</v>
      </c>
      <c r="D15" s="35" t="s">
        <v>222</v>
      </c>
      <c r="E15" s="39"/>
      <c r="F15" s="39"/>
      <c r="G15" s="34" t="s">
        <v>121</v>
      </c>
      <c r="H15" s="34">
        <v>191</v>
      </c>
      <c r="I15" s="35" t="s">
        <v>122</v>
      </c>
      <c r="J15" s="39"/>
      <c r="K15" s="39"/>
    </row>
    <row r="16" spans="1:11" ht="86.4" x14ac:dyDescent="0.25">
      <c r="A16" s="34">
        <v>10</v>
      </c>
      <c r="B16" s="35" t="s">
        <v>216</v>
      </c>
      <c r="C16" s="35" t="s">
        <v>217</v>
      </c>
      <c r="D16" s="35" t="s">
        <v>223</v>
      </c>
      <c r="E16" s="39"/>
      <c r="F16" s="39"/>
      <c r="G16" s="34" t="s">
        <v>121</v>
      </c>
      <c r="H16" s="34">
        <v>26</v>
      </c>
      <c r="I16" s="35" t="s">
        <v>122</v>
      </c>
      <c r="J16" s="39"/>
      <c r="K16" s="39"/>
    </row>
    <row r="17" spans="1:11" ht="86.4" x14ac:dyDescent="0.25">
      <c r="A17" s="34">
        <v>11</v>
      </c>
      <c r="B17" s="35" t="s">
        <v>216</v>
      </c>
      <c r="C17" s="35" t="s">
        <v>217</v>
      </c>
      <c r="D17" s="35" t="s">
        <v>224</v>
      </c>
      <c r="E17" s="39"/>
      <c r="F17" s="39"/>
      <c r="G17" s="34" t="s">
        <v>121</v>
      </c>
      <c r="H17" s="34">
        <v>3</v>
      </c>
      <c r="I17" s="35" t="s">
        <v>122</v>
      </c>
      <c r="J17" s="39"/>
      <c r="K17" s="39"/>
    </row>
    <row r="18" spans="1:11" ht="100.8" x14ac:dyDescent="0.25">
      <c r="A18" s="34">
        <v>12</v>
      </c>
      <c r="B18" s="35" t="s">
        <v>216</v>
      </c>
      <c r="C18" s="35" t="s">
        <v>217</v>
      </c>
      <c r="D18" s="35" t="s">
        <v>225</v>
      </c>
      <c r="E18" s="39"/>
      <c r="F18" s="39"/>
      <c r="G18" s="34" t="s">
        <v>121</v>
      </c>
      <c r="H18" s="34">
        <v>92</v>
      </c>
      <c r="I18" s="35" t="s">
        <v>122</v>
      </c>
      <c r="J18" s="39"/>
      <c r="K18" s="39"/>
    </row>
    <row r="19" spans="1:11" ht="86.4" x14ac:dyDescent="0.25">
      <c r="A19" s="34">
        <v>13</v>
      </c>
      <c r="B19" s="35" t="s">
        <v>216</v>
      </c>
      <c r="C19" s="35" t="s">
        <v>217</v>
      </c>
      <c r="D19" s="35" t="s">
        <v>226</v>
      </c>
      <c r="E19" s="39"/>
      <c r="F19" s="39"/>
      <c r="G19" s="34" t="s">
        <v>121</v>
      </c>
      <c r="H19" s="34">
        <v>1531</v>
      </c>
      <c r="I19" s="35" t="s">
        <v>122</v>
      </c>
      <c r="J19" s="39"/>
      <c r="K19" s="39"/>
    </row>
    <row r="20" spans="1:11" ht="86.4" x14ac:dyDescent="0.25">
      <c r="A20" s="34">
        <v>14</v>
      </c>
      <c r="B20" s="35" t="s">
        <v>216</v>
      </c>
      <c r="C20" s="35" t="s">
        <v>217</v>
      </c>
      <c r="D20" s="35" t="s">
        <v>227</v>
      </c>
      <c r="E20" s="39"/>
      <c r="F20" s="39"/>
      <c r="G20" s="34" t="s">
        <v>121</v>
      </c>
      <c r="H20" s="34">
        <v>176</v>
      </c>
      <c r="I20" s="35" t="s">
        <v>122</v>
      </c>
      <c r="J20" s="39"/>
      <c r="K20" s="39"/>
    </row>
    <row r="21" spans="1:11" ht="86.4" x14ac:dyDescent="0.25">
      <c r="A21" s="34">
        <v>15</v>
      </c>
      <c r="B21" s="35" t="s">
        <v>216</v>
      </c>
      <c r="C21" s="35" t="s">
        <v>217</v>
      </c>
      <c r="D21" s="35" t="s">
        <v>228</v>
      </c>
      <c r="E21" s="39"/>
      <c r="F21" s="39"/>
      <c r="G21" s="34" t="s">
        <v>121</v>
      </c>
      <c r="H21" s="34">
        <v>417</v>
      </c>
      <c r="I21" s="35" t="s">
        <v>122</v>
      </c>
      <c r="J21" s="39"/>
      <c r="K21" s="39"/>
    </row>
    <row r="22" spans="1:11" ht="86.4" x14ac:dyDescent="0.25">
      <c r="A22" s="34">
        <v>16</v>
      </c>
      <c r="B22" s="35" t="s">
        <v>216</v>
      </c>
      <c r="C22" s="35" t="s">
        <v>217</v>
      </c>
      <c r="D22" s="35" t="s">
        <v>229</v>
      </c>
      <c r="E22" s="39"/>
      <c r="F22" s="39"/>
      <c r="G22" s="34" t="s">
        <v>121</v>
      </c>
      <c r="H22" s="34">
        <v>130</v>
      </c>
      <c r="I22" s="35" t="s">
        <v>122</v>
      </c>
      <c r="J22" s="39"/>
      <c r="K22" s="39"/>
    </row>
    <row r="23" spans="1:11" ht="86.4" x14ac:dyDescent="0.25">
      <c r="A23" s="34">
        <v>17</v>
      </c>
      <c r="B23" s="35" t="s">
        <v>216</v>
      </c>
      <c r="C23" s="35" t="s">
        <v>217</v>
      </c>
      <c r="D23" s="35" t="s">
        <v>230</v>
      </c>
      <c r="E23" s="39"/>
      <c r="F23" s="39"/>
      <c r="G23" s="34" t="s">
        <v>121</v>
      </c>
      <c r="H23" s="34">
        <v>2</v>
      </c>
      <c r="I23" s="35" t="s">
        <v>122</v>
      </c>
      <c r="J23" s="39"/>
      <c r="K23" s="39"/>
    </row>
    <row r="24" spans="1:11" ht="86.4" x14ac:dyDescent="0.25">
      <c r="A24" s="34">
        <v>18</v>
      </c>
      <c r="B24" s="35" t="s">
        <v>216</v>
      </c>
      <c r="C24" s="35" t="s">
        <v>217</v>
      </c>
      <c r="D24" s="35" t="s">
        <v>231</v>
      </c>
      <c r="E24" s="39"/>
      <c r="F24" s="39"/>
      <c r="G24" s="34" t="s">
        <v>121</v>
      </c>
      <c r="H24" s="34">
        <v>28</v>
      </c>
      <c r="I24" s="35" t="s">
        <v>122</v>
      </c>
      <c r="J24" s="39"/>
      <c r="K24" s="39"/>
    </row>
    <row r="25" spans="1:11" ht="86.4" x14ac:dyDescent="0.25">
      <c r="A25" s="34">
        <v>19</v>
      </c>
      <c r="B25" s="35" t="s">
        <v>216</v>
      </c>
      <c r="C25" s="35" t="s">
        <v>217</v>
      </c>
      <c r="D25" s="35" t="s">
        <v>232</v>
      </c>
      <c r="E25" s="39"/>
      <c r="F25" s="39"/>
      <c r="G25" s="34" t="s">
        <v>121</v>
      </c>
      <c r="H25" s="34">
        <v>7</v>
      </c>
      <c r="I25" s="35" t="s">
        <v>122</v>
      </c>
      <c r="J25" s="39"/>
      <c r="K25" s="39"/>
    </row>
    <row r="26" spans="1:11" ht="43.2" x14ac:dyDescent="0.25">
      <c r="A26" s="34">
        <v>20</v>
      </c>
      <c r="B26" s="35" t="s">
        <v>216</v>
      </c>
      <c r="C26" s="35" t="s">
        <v>233</v>
      </c>
      <c r="D26" s="35" t="s">
        <v>234</v>
      </c>
      <c r="E26" s="39"/>
      <c r="F26" s="39"/>
      <c r="G26" s="34" t="s">
        <v>121</v>
      </c>
      <c r="H26" s="34">
        <v>23</v>
      </c>
      <c r="I26" s="35" t="s">
        <v>122</v>
      </c>
      <c r="J26" s="39"/>
      <c r="K26" s="39"/>
    </row>
    <row r="27" spans="1:11" ht="43.2" x14ac:dyDescent="0.25">
      <c r="A27" s="34">
        <v>21</v>
      </c>
      <c r="B27" s="35" t="s">
        <v>216</v>
      </c>
      <c r="C27" s="35" t="s">
        <v>233</v>
      </c>
      <c r="D27" s="35" t="s">
        <v>235</v>
      </c>
      <c r="E27" s="39"/>
      <c r="F27" s="39"/>
      <c r="G27" s="34" t="s">
        <v>121</v>
      </c>
      <c r="H27" s="34">
        <v>47</v>
      </c>
      <c r="I27" s="35" t="s">
        <v>122</v>
      </c>
      <c r="J27" s="39"/>
      <c r="K27" s="39"/>
    </row>
    <row r="28" spans="1:11" ht="43.2" x14ac:dyDescent="0.25">
      <c r="A28" s="34">
        <v>22</v>
      </c>
      <c r="B28" s="35" t="s">
        <v>216</v>
      </c>
      <c r="C28" s="35" t="s">
        <v>233</v>
      </c>
      <c r="D28" s="35" t="s">
        <v>236</v>
      </c>
      <c r="E28" s="39"/>
      <c r="F28" s="39"/>
      <c r="G28" s="34" t="s">
        <v>121</v>
      </c>
      <c r="H28" s="34">
        <v>2</v>
      </c>
      <c r="I28" s="35" t="s">
        <v>122</v>
      </c>
      <c r="J28" s="39"/>
      <c r="K28" s="39"/>
    </row>
    <row r="29" spans="1:11" ht="100.8" x14ac:dyDescent="0.25">
      <c r="A29" s="34">
        <v>23</v>
      </c>
      <c r="B29" s="35" t="s">
        <v>237</v>
      </c>
      <c r="C29" s="35" t="s">
        <v>238</v>
      </c>
      <c r="D29" s="35" t="s">
        <v>239</v>
      </c>
      <c r="E29" s="39"/>
      <c r="F29" s="39"/>
      <c r="G29" s="34" t="s">
        <v>121</v>
      </c>
      <c r="H29" s="34">
        <v>9</v>
      </c>
      <c r="I29" s="35" t="s">
        <v>122</v>
      </c>
      <c r="J29" s="39"/>
      <c r="K29" s="39"/>
    </row>
    <row r="30" spans="1:11" ht="86.4" x14ac:dyDescent="0.25">
      <c r="A30" s="34">
        <v>24</v>
      </c>
      <c r="B30" s="35" t="s">
        <v>237</v>
      </c>
      <c r="C30" s="35" t="s">
        <v>238</v>
      </c>
      <c r="D30" s="35" t="s">
        <v>240</v>
      </c>
      <c r="E30" s="39"/>
      <c r="F30" s="39"/>
      <c r="G30" s="34" t="s">
        <v>121</v>
      </c>
      <c r="H30" s="34">
        <v>647</v>
      </c>
      <c r="I30" s="35" t="s">
        <v>122</v>
      </c>
      <c r="J30" s="39"/>
      <c r="K30" s="39"/>
    </row>
    <row r="31" spans="1:11" ht="86.4" x14ac:dyDescent="0.25">
      <c r="A31" s="34">
        <v>25</v>
      </c>
      <c r="B31" s="35" t="s">
        <v>237</v>
      </c>
      <c r="C31" s="35" t="s">
        <v>238</v>
      </c>
      <c r="D31" s="35" t="s">
        <v>241</v>
      </c>
      <c r="E31" s="39"/>
      <c r="F31" s="39"/>
      <c r="G31" s="34" t="s">
        <v>121</v>
      </c>
      <c r="H31" s="34">
        <v>138</v>
      </c>
      <c r="I31" s="35" t="s">
        <v>122</v>
      </c>
      <c r="J31" s="39"/>
      <c r="K31" s="39"/>
    </row>
    <row r="32" spans="1:11" ht="86.4" x14ac:dyDescent="0.25">
      <c r="A32" s="34">
        <v>26</v>
      </c>
      <c r="B32" s="35" t="s">
        <v>237</v>
      </c>
      <c r="C32" s="35" t="s">
        <v>238</v>
      </c>
      <c r="D32" s="35" t="s">
        <v>242</v>
      </c>
      <c r="E32" s="39"/>
      <c r="F32" s="39"/>
      <c r="G32" s="34" t="s">
        <v>121</v>
      </c>
      <c r="H32" s="34">
        <v>14</v>
      </c>
      <c r="I32" s="35" t="s">
        <v>122</v>
      </c>
      <c r="J32" s="39"/>
      <c r="K32" s="39"/>
    </row>
    <row r="33" spans="1:11" ht="86.4" x14ac:dyDescent="0.25">
      <c r="A33" s="34">
        <v>27</v>
      </c>
      <c r="B33" s="35" t="s">
        <v>237</v>
      </c>
      <c r="C33" s="35" t="s">
        <v>238</v>
      </c>
      <c r="D33" s="35" t="s">
        <v>243</v>
      </c>
      <c r="E33" s="39"/>
      <c r="F33" s="39"/>
      <c r="G33" s="34" t="s">
        <v>121</v>
      </c>
      <c r="H33" s="34">
        <v>149</v>
      </c>
      <c r="I33" s="35" t="s">
        <v>122</v>
      </c>
      <c r="J33" s="39"/>
      <c r="K33" s="39"/>
    </row>
    <row r="34" spans="1:11" ht="86.4" x14ac:dyDescent="0.25">
      <c r="A34" s="34">
        <v>28</v>
      </c>
      <c r="B34" s="35" t="s">
        <v>237</v>
      </c>
      <c r="C34" s="35" t="s">
        <v>238</v>
      </c>
      <c r="D34" s="35" t="s">
        <v>244</v>
      </c>
      <c r="E34" s="39"/>
      <c r="F34" s="39"/>
      <c r="G34" s="34" t="s">
        <v>121</v>
      </c>
      <c r="H34" s="34">
        <v>6</v>
      </c>
      <c r="I34" s="35" t="s">
        <v>122</v>
      </c>
      <c r="J34" s="39"/>
      <c r="K34" s="39"/>
    </row>
    <row r="35" spans="1:11" ht="86.4" x14ac:dyDescent="0.25">
      <c r="A35" s="34">
        <v>29</v>
      </c>
      <c r="B35" s="35" t="s">
        <v>237</v>
      </c>
      <c r="C35" s="35" t="s">
        <v>238</v>
      </c>
      <c r="D35" s="35" t="s">
        <v>245</v>
      </c>
      <c r="E35" s="39"/>
      <c r="F35" s="39"/>
      <c r="G35" s="34" t="s">
        <v>121</v>
      </c>
      <c r="H35" s="34">
        <v>3</v>
      </c>
      <c r="I35" s="35" t="s">
        <v>122</v>
      </c>
      <c r="J35" s="39"/>
      <c r="K35" s="39"/>
    </row>
    <row r="36" spans="1:11" ht="86.4" x14ac:dyDescent="0.25">
      <c r="A36" s="34">
        <v>30</v>
      </c>
      <c r="B36" s="35" t="s">
        <v>237</v>
      </c>
      <c r="C36" s="35" t="s">
        <v>238</v>
      </c>
      <c r="D36" s="35" t="s">
        <v>246</v>
      </c>
      <c r="E36" s="39"/>
      <c r="F36" s="39"/>
      <c r="G36" s="34" t="s">
        <v>121</v>
      </c>
      <c r="H36" s="34">
        <v>2</v>
      </c>
      <c r="I36" s="35" t="s">
        <v>122</v>
      </c>
      <c r="J36" s="39"/>
      <c r="K36" s="39"/>
    </row>
  </sheetData>
  <mergeCells count="13">
    <mergeCell ref="A1:K1"/>
    <mergeCell ref="A2:K2"/>
    <mergeCell ref="A4:C4"/>
    <mergeCell ref="G4:K4"/>
    <mergeCell ref="D5:F5"/>
    <mergeCell ref="A5:A6"/>
    <mergeCell ref="B5:B6"/>
    <mergeCell ref="C5:C6"/>
    <mergeCell ref="G5:G6"/>
    <mergeCell ref="H5:H6"/>
    <mergeCell ref="I5:I6"/>
    <mergeCell ref="J5:J6"/>
    <mergeCell ref="K5:K6"/>
  </mergeCells>
  <phoneticPr fontId="2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0"/>
  <sheetViews>
    <sheetView topLeftCell="A22" workbookViewId="0">
      <selection activeCell="E48" sqref="E48"/>
    </sheetView>
  </sheetViews>
  <sheetFormatPr defaultColWidth="9" defaultRowHeight="14.4" x14ac:dyDescent="0.25"/>
  <cols>
    <col min="1" max="1" width="5.33203125" customWidth="1"/>
    <col min="2" max="2" width="10.21875" customWidth="1"/>
    <col min="3" max="3" width="16" customWidth="1"/>
    <col min="4" max="4" width="10.44140625" customWidth="1"/>
    <col min="5" max="6" width="5.21875" customWidth="1"/>
    <col min="7" max="7" width="5.21875" style="22" customWidth="1"/>
    <col min="8" max="8" width="6.44140625" customWidth="1"/>
    <col min="11" max="11" width="7.6640625" customWidth="1"/>
  </cols>
  <sheetData>
    <row r="1" spans="1:11" s="1" customFormat="1" ht="21.6" x14ac:dyDescent="0.4">
      <c r="A1" s="137" t="s">
        <v>69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s="1" customFormat="1" ht="23.4" x14ac:dyDescent="0.4">
      <c r="A2" s="138" t="s">
        <v>70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1" s="1" customFormat="1" ht="13.5" customHeight="1" x14ac:dyDescent="0.25">
      <c r="A3" s="5" t="s">
        <v>71</v>
      </c>
      <c r="B3" s="6"/>
      <c r="C3" s="6"/>
      <c r="D3" s="6"/>
      <c r="E3" s="73"/>
      <c r="F3" s="6"/>
      <c r="G3" s="74"/>
      <c r="H3" s="7"/>
      <c r="I3" s="6"/>
      <c r="J3" s="6"/>
      <c r="K3" s="6"/>
    </row>
    <row r="4" spans="1:11" s="1" customFormat="1" x14ac:dyDescent="0.25">
      <c r="A4" s="139" t="s">
        <v>72</v>
      </c>
      <c r="B4" s="139"/>
      <c r="C4" s="139"/>
      <c r="D4" s="75"/>
      <c r="E4" s="76"/>
      <c r="F4" s="8"/>
      <c r="G4" s="140" t="s">
        <v>73</v>
      </c>
      <c r="H4" s="140"/>
      <c r="I4" s="140"/>
      <c r="J4" s="140"/>
      <c r="K4" s="140"/>
    </row>
    <row r="5" spans="1:11" s="1" customFormat="1" ht="18.899999999999999" customHeight="1" x14ac:dyDescent="0.25">
      <c r="A5" s="141" t="s">
        <v>1</v>
      </c>
      <c r="B5" s="141" t="s">
        <v>2</v>
      </c>
      <c r="C5" s="141" t="s">
        <v>4</v>
      </c>
      <c r="D5" s="141" t="s">
        <v>74</v>
      </c>
      <c r="E5" s="141"/>
      <c r="F5" s="141"/>
      <c r="G5" s="141" t="s">
        <v>5</v>
      </c>
      <c r="H5" s="142" t="s">
        <v>6</v>
      </c>
      <c r="I5" s="141" t="s">
        <v>75</v>
      </c>
      <c r="J5" s="141" t="s">
        <v>9</v>
      </c>
      <c r="K5" s="141" t="s">
        <v>10</v>
      </c>
    </row>
    <row r="6" spans="1:11" s="1" customFormat="1" ht="18.899999999999999" customHeight="1" x14ac:dyDescent="0.25">
      <c r="A6" s="141"/>
      <c r="B6" s="141"/>
      <c r="C6" s="141"/>
      <c r="D6" s="11" t="s">
        <v>115</v>
      </c>
      <c r="E6" s="77" t="s">
        <v>116</v>
      </c>
      <c r="F6" s="11" t="s">
        <v>117</v>
      </c>
      <c r="G6" s="141"/>
      <c r="H6" s="142"/>
      <c r="I6" s="141"/>
      <c r="J6" s="141"/>
      <c r="K6" s="141"/>
    </row>
    <row r="7" spans="1:11" ht="72" x14ac:dyDescent="0.25">
      <c r="A7" s="34">
        <v>1</v>
      </c>
      <c r="B7" s="35" t="s">
        <v>247</v>
      </c>
      <c r="C7" s="35" t="s">
        <v>248</v>
      </c>
      <c r="D7" s="35" t="s">
        <v>249</v>
      </c>
      <c r="E7" s="39"/>
      <c r="F7" s="39"/>
      <c r="G7" s="34" t="s">
        <v>250</v>
      </c>
      <c r="H7" s="34">
        <v>2200</v>
      </c>
      <c r="I7" s="35" t="s">
        <v>251</v>
      </c>
      <c r="J7" s="39"/>
      <c r="K7" s="35" t="s">
        <v>252</v>
      </c>
    </row>
    <row r="8" spans="1:11" ht="72" x14ac:dyDescent="0.25">
      <c r="A8" s="34">
        <v>2</v>
      </c>
      <c r="B8" s="35" t="s">
        <v>247</v>
      </c>
      <c r="C8" s="35" t="s">
        <v>248</v>
      </c>
      <c r="D8" s="35" t="s">
        <v>253</v>
      </c>
      <c r="E8" s="39"/>
      <c r="F8" s="39"/>
      <c r="G8" s="34" t="s">
        <v>250</v>
      </c>
      <c r="H8" s="34">
        <v>152</v>
      </c>
      <c r="I8" s="35" t="s">
        <v>251</v>
      </c>
      <c r="J8" s="39"/>
      <c r="K8" s="35" t="s">
        <v>252</v>
      </c>
    </row>
    <row r="9" spans="1:11" ht="72" x14ac:dyDescent="0.25">
      <c r="A9" s="34">
        <v>3</v>
      </c>
      <c r="B9" s="35" t="s">
        <v>247</v>
      </c>
      <c r="C9" s="35" t="s">
        <v>248</v>
      </c>
      <c r="D9" s="35" t="s">
        <v>254</v>
      </c>
      <c r="E9" s="39"/>
      <c r="F9" s="39"/>
      <c r="G9" s="34" t="s">
        <v>250</v>
      </c>
      <c r="H9" s="34">
        <v>48</v>
      </c>
      <c r="I9" s="35" t="s">
        <v>251</v>
      </c>
      <c r="J9" s="39"/>
      <c r="K9" s="35" t="s">
        <v>252</v>
      </c>
    </row>
    <row r="10" spans="1:11" ht="72" x14ac:dyDescent="0.25">
      <c r="A10" s="34">
        <v>4</v>
      </c>
      <c r="B10" s="35" t="s">
        <v>247</v>
      </c>
      <c r="C10" s="35" t="s">
        <v>248</v>
      </c>
      <c r="D10" s="35" t="s">
        <v>255</v>
      </c>
      <c r="E10" s="39"/>
      <c r="F10" s="39"/>
      <c r="G10" s="34" t="s">
        <v>250</v>
      </c>
      <c r="H10" s="34">
        <v>60</v>
      </c>
      <c r="I10" s="35" t="s">
        <v>251</v>
      </c>
      <c r="J10" s="39"/>
      <c r="K10" s="35" t="s">
        <v>252</v>
      </c>
    </row>
    <row r="11" spans="1:11" ht="72" x14ac:dyDescent="0.25">
      <c r="A11" s="34">
        <v>5</v>
      </c>
      <c r="B11" s="35" t="s">
        <v>247</v>
      </c>
      <c r="C11" s="35" t="s">
        <v>248</v>
      </c>
      <c r="D11" s="35" t="s">
        <v>256</v>
      </c>
      <c r="E11" s="39"/>
      <c r="F11" s="39"/>
      <c r="G11" s="34" t="s">
        <v>250</v>
      </c>
      <c r="H11" s="34">
        <v>28</v>
      </c>
      <c r="I11" s="35" t="s">
        <v>251</v>
      </c>
      <c r="J11" s="39"/>
      <c r="K11" s="35" t="s">
        <v>252</v>
      </c>
    </row>
    <row r="12" spans="1:11" ht="72" x14ac:dyDescent="0.25">
      <c r="A12" s="34">
        <v>6</v>
      </c>
      <c r="B12" s="35" t="s">
        <v>247</v>
      </c>
      <c r="C12" s="35" t="s">
        <v>248</v>
      </c>
      <c r="D12" s="35" t="s">
        <v>257</v>
      </c>
      <c r="E12" s="39"/>
      <c r="F12" s="39"/>
      <c r="G12" s="34" t="s">
        <v>250</v>
      </c>
      <c r="H12" s="34">
        <v>492</v>
      </c>
      <c r="I12" s="35" t="s">
        <v>251</v>
      </c>
      <c r="J12" s="39"/>
      <c r="K12" s="35" t="s">
        <v>252</v>
      </c>
    </row>
    <row r="13" spans="1:11" ht="72" x14ac:dyDescent="0.25">
      <c r="A13" s="34">
        <v>7</v>
      </c>
      <c r="B13" s="35" t="s">
        <v>247</v>
      </c>
      <c r="C13" s="35" t="s">
        <v>248</v>
      </c>
      <c r="D13" s="35" t="s">
        <v>258</v>
      </c>
      <c r="E13" s="39"/>
      <c r="F13" s="39"/>
      <c r="G13" s="34" t="s">
        <v>250</v>
      </c>
      <c r="H13" s="34">
        <v>584</v>
      </c>
      <c r="I13" s="35" t="s">
        <v>251</v>
      </c>
      <c r="J13" s="39"/>
      <c r="K13" s="35" t="s">
        <v>252</v>
      </c>
    </row>
    <row r="14" spans="1:11" ht="72" x14ac:dyDescent="0.25">
      <c r="A14" s="34">
        <v>8</v>
      </c>
      <c r="B14" s="35" t="s">
        <v>259</v>
      </c>
      <c r="C14" s="35" t="s">
        <v>260</v>
      </c>
      <c r="D14" s="35" t="s">
        <v>249</v>
      </c>
      <c r="E14" s="39"/>
      <c r="F14" s="39"/>
      <c r="G14" s="34" t="s">
        <v>250</v>
      </c>
      <c r="H14" s="34">
        <v>600</v>
      </c>
      <c r="I14" s="35" t="s">
        <v>261</v>
      </c>
      <c r="J14" s="39"/>
      <c r="K14" s="35" t="s">
        <v>252</v>
      </c>
    </row>
    <row r="15" spans="1:11" ht="72" x14ac:dyDescent="0.25">
      <c r="A15" s="34">
        <v>9</v>
      </c>
      <c r="B15" s="35" t="s">
        <v>259</v>
      </c>
      <c r="C15" s="35" t="s">
        <v>260</v>
      </c>
      <c r="D15" s="35" t="s">
        <v>262</v>
      </c>
      <c r="E15" s="39"/>
      <c r="F15" s="39"/>
      <c r="G15" s="34" t="s">
        <v>250</v>
      </c>
      <c r="H15" s="34">
        <v>4412</v>
      </c>
      <c r="I15" s="35" t="s">
        <v>261</v>
      </c>
      <c r="J15" s="39"/>
      <c r="K15" s="35" t="s">
        <v>252</v>
      </c>
    </row>
    <row r="16" spans="1:11" ht="72" x14ac:dyDescent="0.25">
      <c r="A16" s="34">
        <v>10</v>
      </c>
      <c r="B16" s="35" t="s">
        <v>259</v>
      </c>
      <c r="C16" s="35" t="s">
        <v>260</v>
      </c>
      <c r="D16" s="35" t="s">
        <v>253</v>
      </c>
      <c r="E16" s="39"/>
      <c r="F16" s="39"/>
      <c r="G16" s="34" t="s">
        <v>250</v>
      </c>
      <c r="H16" s="34">
        <v>560</v>
      </c>
      <c r="I16" s="35" t="s">
        <v>261</v>
      </c>
      <c r="J16" s="39"/>
      <c r="K16" s="35" t="s">
        <v>252</v>
      </c>
    </row>
    <row r="17" spans="1:11" ht="72" x14ac:dyDescent="0.25">
      <c r="A17" s="34">
        <v>11</v>
      </c>
      <c r="B17" s="35" t="s">
        <v>259</v>
      </c>
      <c r="C17" s="35" t="s">
        <v>260</v>
      </c>
      <c r="D17" s="35" t="s">
        <v>254</v>
      </c>
      <c r="E17" s="39"/>
      <c r="F17" s="39"/>
      <c r="G17" s="34" t="s">
        <v>250</v>
      </c>
      <c r="H17" s="34">
        <v>128</v>
      </c>
      <c r="I17" s="35" t="s">
        <v>261</v>
      </c>
      <c r="J17" s="39"/>
      <c r="K17" s="35" t="s">
        <v>252</v>
      </c>
    </row>
    <row r="18" spans="1:11" ht="72" x14ac:dyDescent="0.25">
      <c r="A18" s="34">
        <v>12</v>
      </c>
      <c r="B18" s="35" t="s">
        <v>259</v>
      </c>
      <c r="C18" s="35" t="s">
        <v>260</v>
      </c>
      <c r="D18" s="35" t="s">
        <v>263</v>
      </c>
      <c r="E18" s="39"/>
      <c r="F18" s="39"/>
      <c r="G18" s="34" t="s">
        <v>250</v>
      </c>
      <c r="H18" s="34">
        <v>168</v>
      </c>
      <c r="I18" s="35" t="s">
        <v>261</v>
      </c>
      <c r="J18" s="39"/>
      <c r="K18" s="35" t="s">
        <v>252</v>
      </c>
    </row>
    <row r="19" spans="1:11" ht="72" x14ac:dyDescent="0.25">
      <c r="A19" s="34">
        <v>13</v>
      </c>
      <c r="B19" s="35" t="s">
        <v>259</v>
      </c>
      <c r="C19" s="35" t="s">
        <v>260</v>
      </c>
      <c r="D19" s="35" t="s">
        <v>264</v>
      </c>
      <c r="E19" s="39"/>
      <c r="F19" s="39"/>
      <c r="G19" s="34" t="s">
        <v>250</v>
      </c>
      <c r="H19" s="34">
        <v>1640</v>
      </c>
      <c r="I19" s="35" t="s">
        <v>261</v>
      </c>
      <c r="J19" s="39"/>
      <c r="K19" s="35" t="s">
        <v>252</v>
      </c>
    </row>
    <row r="20" spans="1:11" ht="72" x14ac:dyDescent="0.25">
      <c r="A20" s="34">
        <v>14</v>
      </c>
      <c r="B20" s="35" t="s">
        <v>259</v>
      </c>
      <c r="C20" s="35" t="s">
        <v>260</v>
      </c>
      <c r="D20" s="35" t="s">
        <v>265</v>
      </c>
      <c r="E20" s="39"/>
      <c r="F20" s="39"/>
      <c r="G20" s="34" t="s">
        <v>250</v>
      </c>
      <c r="H20" s="34">
        <v>196</v>
      </c>
      <c r="I20" s="35" t="s">
        <v>261</v>
      </c>
      <c r="J20" s="39"/>
      <c r="K20" s="35" t="s">
        <v>252</v>
      </c>
    </row>
    <row r="21" spans="1:11" ht="72" x14ac:dyDescent="0.25">
      <c r="A21" s="34">
        <v>15</v>
      </c>
      <c r="B21" s="35" t="s">
        <v>259</v>
      </c>
      <c r="C21" s="35" t="s">
        <v>260</v>
      </c>
      <c r="D21" s="35" t="s">
        <v>255</v>
      </c>
      <c r="E21" s="39"/>
      <c r="F21" s="39"/>
      <c r="G21" s="34" t="s">
        <v>250</v>
      </c>
      <c r="H21" s="34">
        <v>16</v>
      </c>
      <c r="I21" s="35" t="s">
        <v>261</v>
      </c>
      <c r="J21" s="39"/>
      <c r="K21" s="35" t="s">
        <v>252</v>
      </c>
    </row>
    <row r="22" spans="1:11" ht="72" x14ac:dyDescent="0.25">
      <c r="A22" s="34">
        <v>16</v>
      </c>
      <c r="B22" s="35" t="s">
        <v>259</v>
      </c>
      <c r="C22" s="35" t="s">
        <v>260</v>
      </c>
      <c r="D22" s="35" t="s">
        <v>266</v>
      </c>
      <c r="E22" s="39"/>
      <c r="F22" s="39"/>
      <c r="G22" s="34" t="s">
        <v>250</v>
      </c>
      <c r="H22" s="34">
        <v>456</v>
      </c>
      <c r="I22" s="35" t="s">
        <v>261</v>
      </c>
      <c r="J22" s="39"/>
      <c r="K22" s="35" t="s">
        <v>252</v>
      </c>
    </row>
    <row r="23" spans="1:11" ht="72" x14ac:dyDescent="0.25">
      <c r="A23" s="34">
        <v>17</v>
      </c>
      <c r="B23" s="35" t="s">
        <v>259</v>
      </c>
      <c r="C23" s="35" t="s">
        <v>260</v>
      </c>
      <c r="D23" s="35" t="s">
        <v>256</v>
      </c>
      <c r="E23" s="39"/>
      <c r="F23" s="39"/>
      <c r="G23" s="34" t="s">
        <v>250</v>
      </c>
      <c r="H23" s="34">
        <v>40</v>
      </c>
      <c r="I23" s="35" t="s">
        <v>261</v>
      </c>
      <c r="J23" s="39"/>
      <c r="K23" s="35" t="s">
        <v>252</v>
      </c>
    </row>
    <row r="24" spans="1:11" ht="72" x14ac:dyDescent="0.25">
      <c r="A24" s="34">
        <v>18</v>
      </c>
      <c r="B24" s="35" t="s">
        <v>259</v>
      </c>
      <c r="C24" s="35" t="s">
        <v>260</v>
      </c>
      <c r="D24" s="35" t="s">
        <v>267</v>
      </c>
      <c r="E24" s="39"/>
      <c r="F24" s="39"/>
      <c r="G24" s="34" t="s">
        <v>250</v>
      </c>
      <c r="H24" s="34">
        <v>556</v>
      </c>
      <c r="I24" s="35" t="s">
        <v>261</v>
      </c>
      <c r="J24" s="39"/>
      <c r="K24" s="35" t="s">
        <v>252</v>
      </c>
    </row>
    <row r="25" spans="1:11" ht="72" x14ac:dyDescent="0.25">
      <c r="A25" s="34">
        <v>19</v>
      </c>
      <c r="B25" s="35" t="s">
        <v>259</v>
      </c>
      <c r="C25" s="35" t="s">
        <v>260</v>
      </c>
      <c r="D25" s="35" t="s">
        <v>258</v>
      </c>
      <c r="E25" s="39"/>
      <c r="F25" s="39"/>
      <c r="G25" s="34" t="s">
        <v>250</v>
      </c>
      <c r="H25" s="34">
        <v>896</v>
      </c>
      <c r="I25" s="35" t="s">
        <v>261</v>
      </c>
      <c r="J25" s="39"/>
      <c r="K25" s="35" t="s">
        <v>252</v>
      </c>
    </row>
    <row r="26" spans="1:11" ht="72" x14ac:dyDescent="0.25">
      <c r="A26" s="34">
        <v>20</v>
      </c>
      <c r="B26" s="35" t="s">
        <v>259</v>
      </c>
      <c r="C26" s="35" t="s">
        <v>260</v>
      </c>
      <c r="D26" s="35" t="s">
        <v>268</v>
      </c>
      <c r="E26" s="39"/>
      <c r="F26" s="39"/>
      <c r="G26" s="34" t="s">
        <v>250</v>
      </c>
      <c r="H26" s="34">
        <v>220</v>
      </c>
      <c r="I26" s="35" t="s">
        <v>261</v>
      </c>
      <c r="J26" s="39"/>
      <c r="K26" s="35" t="s">
        <v>252</v>
      </c>
    </row>
    <row r="27" spans="1:11" ht="72" x14ac:dyDescent="0.25">
      <c r="A27" s="34">
        <v>21</v>
      </c>
      <c r="B27" s="35" t="s">
        <v>259</v>
      </c>
      <c r="C27" s="35" t="s">
        <v>260</v>
      </c>
      <c r="D27" s="35" t="s">
        <v>269</v>
      </c>
      <c r="E27" s="39"/>
      <c r="F27" s="39"/>
      <c r="G27" s="34" t="s">
        <v>250</v>
      </c>
      <c r="H27" s="34">
        <v>148</v>
      </c>
      <c r="I27" s="35" t="s">
        <v>261</v>
      </c>
      <c r="J27" s="39"/>
      <c r="K27" s="35" t="s">
        <v>252</v>
      </c>
    </row>
    <row r="28" spans="1:11" ht="72" x14ac:dyDescent="0.25">
      <c r="A28" s="34">
        <v>22</v>
      </c>
      <c r="B28" s="35" t="s">
        <v>259</v>
      </c>
      <c r="C28" s="35" t="s">
        <v>260</v>
      </c>
      <c r="D28" s="35" t="s">
        <v>270</v>
      </c>
      <c r="E28" s="39"/>
      <c r="F28" s="39"/>
      <c r="G28" s="34" t="s">
        <v>250</v>
      </c>
      <c r="H28" s="34">
        <v>108</v>
      </c>
      <c r="I28" s="35" t="s">
        <v>261</v>
      </c>
      <c r="J28" s="39"/>
      <c r="K28" s="35" t="s">
        <v>252</v>
      </c>
    </row>
    <row r="29" spans="1:11" ht="72" x14ac:dyDescent="0.25">
      <c r="A29" s="34">
        <v>23</v>
      </c>
      <c r="B29" s="35" t="s">
        <v>259</v>
      </c>
      <c r="C29" s="35" t="s">
        <v>260</v>
      </c>
      <c r="D29" s="35" t="s">
        <v>271</v>
      </c>
      <c r="E29" s="39"/>
      <c r="F29" s="39"/>
      <c r="G29" s="34" t="s">
        <v>250</v>
      </c>
      <c r="H29" s="34">
        <v>20</v>
      </c>
      <c r="I29" s="35" t="s">
        <v>261</v>
      </c>
      <c r="J29" s="39"/>
      <c r="K29" s="35" t="s">
        <v>252</v>
      </c>
    </row>
    <row r="30" spans="1:11" ht="72" x14ac:dyDescent="0.25">
      <c r="A30" s="34">
        <v>24</v>
      </c>
      <c r="B30" s="35" t="s">
        <v>259</v>
      </c>
      <c r="C30" s="35" t="s">
        <v>260</v>
      </c>
      <c r="D30" s="35" t="s">
        <v>272</v>
      </c>
      <c r="E30" s="39"/>
      <c r="F30" s="39"/>
      <c r="G30" s="34" t="s">
        <v>250</v>
      </c>
      <c r="H30" s="34">
        <v>28</v>
      </c>
      <c r="I30" s="35" t="s">
        <v>261</v>
      </c>
      <c r="J30" s="39"/>
      <c r="K30" s="35" t="s">
        <v>252</v>
      </c>
    </row>
    <row r="31" spans="1:11" ht="72" x14ac:dyDescent="0.25">
      <c r="A31" s="34">
        <v>25</v>
      </c>
      <c r="B31" s="35" t="s">
        <v>259</v>
      </c>
      <c r="C31" s="35" t="s">
        <v>260</v>
      </c>
      <c r="D31" s="35" t="s">
        <v>273</v>
      </c>
      <c r="E31" s="39"/>
      <c r="F31" s="39"/>
      <c r="G31" s="34" t="s">
        <v>250</v>
      </c>
      <c r="H31" s="34">
        <v>3692</v>
      </c>
      <c r="I31" s="35" t="s">
        <v>261</v>
      </c>
      <c r="J31" s="39"/>
      <c r="K31" s="35" t="s">
        <v>252</v>
      </c>
    </row>
    <row r="32" spans="1:11" ht="72" x14ac:dyDescent="0.25">
      <c r="A32" s="34">
        <v>26</v>
      </c>
      <c r="B32" s="35" t="s">
        <v>259</v>
      </c>
      <c r="C32" s="35" t="s">
        <v>260</v>
      </c>
      <c r="D32" s="35" t="s">
        <v>274</v>
      </c>
      <c r="E32" s="39"/>
      <c r="F32" s="39"/>
      <c r="G32" s="34" t="s">
        <v>250</v>
      </c>
      <c r="H32" s="34">
        <v>1144</v>
      </c>
      <c r="I32" s="35" t="s">
        <v>261</v>
      </c>
      <c r="J32" s="39"/>
      <c r="K32" s="35" t="s">
        <v>252</v>
      </c>
    </row>
    <row r="33" spans="1:11" ht="72" x14ac:dyDescent="0.25">
      <c r="A33" s="34">
        <v>27</v>
      </c>
      <c r="B33" s="35" t="s">
        <v>259</v>
      </c>
      <c r="C33" s="35" t="s">
        <v>260</v>
      </c>
      <c r="D33" s="35" t="s">
        <v>257</v>
      </c>
      <c r="E33" s="39"/>
      <c r="F33" s="39"/>
      <c r="G33" s="34" t="s">
        <v>250</v>
      </c>
      <c r="H33" s="34">
        <v>580</v>
      </c>
      <c r="I33" s="35" t="s">
        <v>261</v>
      </c>
      <c r="J33" s="39"/>
      <c r="K33" s="35" t="s">
        <v>252</v>
      </c>
    </row>
    <row r="34" spans="1:11" ht="72" x14ac:dyDescent="0.25">
      <c r="A34" s="34">
        <v>28</v>
      </c>
      <c r="B34" s="35" t="s">
        <v>259</v>
      </c>
      <c r="C34" s="35" t="s">
        <v>260</v>
      </c>
      <c r="D34" s="35" t="s">
        <v>275</v>
      </c>
      <c r="E34" s="39"/>
      <c r="F34" s="39"/>
      <c r="G34" s="34" t="s">
        <v>250</v>
      </c>
      <c r="H34" s="34">
        <v>1368</v>
      </c>
      <c r="I34" s="35" t="s">
        <v>261</v>
      </c>
      <c r="J34" s="39"/>
      <c r="K34" s="35" t="s">
        <v>252</v>
      </c>
    </row>
    <row r="35" spans="1:11" ht="72" x14ac:dyDescent="0.25">
      <c r="A35" s="34">
        <v>29</v>
      </c>
      <c r="B35" s="35" t="s">
        <v>259</v>
      </c>
      <c r="C35" s="35" t="s">
        <v>260</v>
      </c>
      <c r="D35" s="35" t="s">
        <v>276</v>
      </c>
      <c r="E35" s="39"/>
      <c r="F35" s="39"/>
      <c r="G35" s="34" t="s">
        <v>250</v>
      </c>
      <c r="H35" s="34">
        <v>1284</v>
      </c>
      <c r="I35" s="35" t="s">
        <v>261</v>
      </c>
      <c r="J35" s="39"/>
      <c r="K35" s="35" t="s">
        <v>252</v>
      </c>
    </row>
    <row r="36" spans="1:11" ht="72" x14ac:dyDescent="0.25">
      <c r="A36" s="34">
        <v>30</v>
      </c>
      <c r="B36" s="35" t="s">
        <v>259</v>
      </c>
      <c r="C36" s="35" t="s">
        <v>260</v>
      </c>
      <c r="D36" s="35" t="s">
        <v>277</v>
      </c>
      <c r="E36" s="39"/>
      <c r="F36" s="39"/>
      <c r="G36" s="34" t="s">
        <v>250</v>
      </c>
      <c r="H36" s="34">
        <v>60</v>
      </c>
      <c r="I36" s="35" t="s">
        <v>261</v>
      </c>
      <c r="J36" s="39"/>
      <c r="K36" s="35" t="s">
        <v>252</v>
      </c>
    </row>
    <row r="37" spans="1:11" ht="72" x14ac:dyDescent="0.25">
      <c r="A37" s="34">
        <v>31</v>
      </c>
      <c r="B37" s="35" t="s">
        <v>259</v>
      </c>
      <c r="C37" s="35" t="s">
        <v>260</v>
      </c>
      <c r="D37" s="35" t="s">
        <v>278</v>
      </c>
      <c r="E37" s="39"/>
      <c r="F37" s="39"/>
      <c r="G37" s="34" t="s">
        <v>250</v>
      </c>
      <c r="H37" s="34">
        <v>24</v>
      </c>
      <c r="I37" s="35" t="s">
        <v>261</v>
      </c>
      <c r="J37" s="39"/>
      <c r="K37" s="35" t="s">
        <v>252</v>
      </c>
    </row>
    <row r="38" spans="1:11" ht="72" x14ac:dyDescent="0.25">
      <c r="A38" s="34">
        <v>32</v>
      </c>
      <c r="B38" s="35" t="s">
        <v>259</v>
      </c>
      <c r="C38" s="35" t="s">
        <v>260</v>
      </c>
      <c r="D38" s="35" t="s">
        <v>279</v>
      </c>
      <c r="E38" s="39"/>
      <c r="F38" s="39"/>
      <c r="G38" s="34" t="s">
        <v>250</v>
      </c>
      <c r="H38" s="34">
        <v>4244</v>
      </c>
      <c r="I38" s="35" t="s">
        <v>261</v>
      </c>
      <c r="J38" s="39"/>
      <c r="K38" s="35" t="s">
        <v>252</v>
      </c>
    </row>
    <row r="39" spans="1:11" ht="72" x14ac:dyDescent="0.25">
      <c r="A39" s="34">
        <v>33</v>
      </c>
      <c r="B39" s="35" t="s">
        <v>259</v>
      </c>
      <c r="C39" s="35" t="s">
        <v>260</v>
      </c>
      <c r="D39" s="35" t="s">
        <v>280</v>
      </c>
      <c r="E39" s="39"/>
      <c r="F39" s="39"/>
      <c r="G39" s="34" t="s">
        <v>250</v>
      </c>
      <c r="H39" s="34">
        <v>24</v>
      </c>
      <c r="I39" s="35" t="s">
        <v>261</v>
      </c>
      <c r="J39" s="39"/>
      <c r="K39" s="35" t="s">
        <v>252</v>
      </c>
    </row>
    <row r="40" spans="1:11" ht="72" x14ac:dyDescent="0.25">
      <c r="A40" s="34">
        <v>34</v>
      </c>
      <c r="B40" s="35" t="s">
        <v>259</v>
      </c>
      <c r="C40" s="35" t="s">
        <v>260</v>
      </c>
      <c r="D40" s="35" t="s">
        <v>281</v>
      </c>
      <c r="E40" s="39"/>
      <c r="F40" s="39"/>
      <c r="G40" s="34" t="s">
        <v>250</v>
      </c>
      <c r="H40" s="34">
        <v>14324</v>
      </c>
      <c r="I40" s="35" t="s">
        <v>261</v>
      </c>
      <c r="J40" s="39"/>
      <c r="K40" s="35" t="s">
        <v>252</v>
      </c>
    </row>
  </sheetData>
  <mergeCells count="13">
    <mergeCell ref="A1:K1"/>
    <mergeCell ref="A2:K2"/>
    <mergeCell ref="A4:C4"/>
    <mergeCell ref="G4:K4"/>
    <mergeCell ref="D5:F5"/>
    <mergeCell ref="A5:A6"/>
    <mergeCell ref="B5:B6"/>
    <mergeCell ref="C5:C6"/>
    <mergeCell ref="G5:G6"/>
    <mergeCell ref="H5:H6"/>
    <mergeCell ref="I5:I6"/>
    <mergeCell ref="J5:J6"/>
    <mergeCell ref="K5:K6"/>
  </mergeCells>
  <phoneticPr fontId="2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48"/>
  <sheetViews>
    <sheetView workbookViewId="0">
      <pane xSplit="19" ySplit="6" topLeftCell="Y444" activePane="bottomRight" state="frozen"/>
      <selection pane="topRight"/>
      <selection pane="bottomLeft"/>
      <selection pane="bottomRight" activeCell="E48" sqref="E48"/>
    </sheetView>
  </sheetViews>
  <sheetFormatPr defaultColWidth="9" defaultRowHeight="14.4" x14ac:dyDescent="0.25"/>
  <cols>
    <col min="1" max="1" width="6.88671875" style="21" customWidth="1"/>
    <col min="2" max="2" width="11.33203125" style="22" customWidth="1"/>
    <col min="3" max="3" width="24" style="51" customWidth="1"/>
    <col min="4" max="4" width="18.88671875" style="23" customWidth="1"/>
    <col min="5" max="5" width="5.44140625" customWidth="1"/>
    <col min="6" max="6" width="8.44140625" style="24" customWidth="1"/>
    <col min="7" max="7" width="9" style="24" customWidth="1"/>
    <col min="8" max="11" width="8.44140625" style="24" hidden="1" customWidth="1"/>
    <col min="12" max="12" width="8.44140625" style="24" customWidth="1"/>
    <col min="13" max="15" width="8.44140625" style="24" hidden="1" customWidth="1"/>
    <col min="16" max="16" width="8.44140625" style="24" customWidth="1"/>
    <col min="17" max="17" width="9.6640625" style="24" customWidth="1"/>
    <col min="18" max="18" width="5.44140625" style="22" customWidth="1"/>
  </cols>
  <sheetData>
    <row r="1" spans="1:19" ht="21.6" x14ac:dyDescent="0.4">
      <c r="A1" s="143" t="s">
        <v>69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</row>
    <row r="2" spans="1:19" ht="22.2" x14ac:dyDescent="0.3">
      <c r="A2" s="144" t="s">
        <v>282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</row>
    <row r="3" spans="1:19" x14ac:dyDescent="0.25">
      <c r="A3" s="25" t="s">
        <v>71</v>
      </c>
      <c r="B3" s="26"/>
      <c r="C3" s="26"/>
      <c r="D3" s="27"/>
      <c r="E3" s="3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/>
      <c r="S3" s="38"/>
    </row>
    <row r="4" spans="1:19" x14ac:dyDescent="0.25">
      <c r="A4" s="145" t="s">
        <v>283</v>
      </c>
      <c r="B4" s="145"/>
      <c r="C4" s="145"/>
      <c r="D4" s="30"/>
      <c r="E4" s="146" t="s">
        <v>73</v>
      </c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</row>
    <row r="5" spans="1:19" x14ac:dyDescent="0.25">
      <c r="A5" s="148" t="s">
        <v>1</v>
      </c>
      <c r="B5" s="147" t="s">
        <v>2</v>
      </c>
      <c r="C5" s="149" t="s">
        <v>4</v>
      </c>
      <c r="D5" s="147" t="s">
        <v>74</v>
      </c>
      <c r="E5" s="147" t="s">
        <v>6</v>
      </c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50" t="s">
        <v>5</v>
      </c>
      <c r="S5" s="147" t="s">
        <v>10</v>
      </c>
    </row>
    <row r="6" spans="1:19" ht="28.8" x14ac:dyDescent="0.25">
      <c r="A6" s="148"/>
      <c r="B6" s="147"/>
      <c r="C6" s="149"/>
      <c r="D6" s="147"/>
      <c r="E6" s="52" t="s">
        <v>284</v>
      </c>
      <c r="F6" s="53" t="s">
        <v>285</v>
      </c>
      <c r="G6" s="54" t="s">
        <v>286</v>
      </c>
      <c r="H6" s="55" t="s">
        <v>287</v>
      </c>
      <c r="I6" s="55" t="s">
        <v>288</v>
      </c>
      <c r="J6" s="55" t="s">
        <v>289</v>
      </c>
      <c r="K6" s="55" t="s">
        <v>290</v>
      </c>
      <c r="L6" s="53" t="s">
        <v>291</v>
      </c>
      <c r="M6" s="55" t="s">
        <v>292</v>
      </c>
      <c r="N6" s="55" t="s">
        <v>293</v>
      </c>
      <c r="O6" s="55" t="s">
        <v>294</v>
      </c>
      <c r="P6" s="68" t="s">
        <v>295</v>
      </c>
      <c r="Q6" s="69" t="s">
        <v>296</v>
      </c>
      <c r="R6" s="150"/>
      <c r="S6" s="147"/>
    </row>
    <row r="7" spans="1:19" ht="28.8" x14ac:dyDescent="0.25">
      <c r="A7" s="56">
        <v>1.01</v>
      </c>
      <c r="B7" s="35" t="s">
        <v>297</v>
      </c>
      <c r="C7" s="35" t="s">
        <v>298</v>
      </c>
      <c r="D7" s="35" t="s">
        <v>299</v>
      </c>
      <c r="E7" s="15"/>
      <c r="F7" s="57">
        <v>62.7</v>
      </c>
      <c r="G7" s="57">
        <v>35.299999999999997</v>
      </c>
      <c r="H7" s="57"/>
      <c r="I7" s="57"/>
      <c r="J7" s="57"/>
      <c r="K7" s="57"/>
      <c r="L7" s="57"/>
      <c r="M7" s="57"/>
      <c r="N7" s="57"/>
      <c r="O7" s="57"/>
      <c r="P7" s="57">
        <v>43.5</v>
      </c>
      <c r="Q7" s="57">
        <f t="shared" ref="Q7:Q70" si="0">SUM(E7:P7)</f>
        <v>141.5</v>
      </c>
      <c r="R7" s="15" t="s">
        <v>14</v>
      </c>
      <c r="S7" s="70" t="s">
        <v>300</v>
      </c>
    </row>
    <row r="8" spans="1:19" ht="28.8" x14ac:dyDescent="0.25">
      <c r="A8" s="56">
        <v>1.02</v>
      </c>
      <c r="B8" s="35" t="s">
        <v>297</v>
      </c>
      <c r="C8" s="35" t="s">
        <v>301</v>
      </c>
      <c r="D8" s="35" t="s">
        <v>302</v>
      </c>
      <c r="E8" s="15"/>
      <c r="F8" s="57">
        <v>32.200000000000003</v>
      </c>
      <c r="G8" s="57"/>
      <c r="H8" s="57"/>
      <c r="I8" s="57"/>
      <c r="J8" s="57"/>
      <c r="K8" s="57"/>
      <c r="L8" s="57"/>
      <c r="M8" s="57"/>
      <c r="N8" s="57"/>
      <c r="O8" s="57"/>
      <c r="P8" s="57">
        <v>50.8</v>
      </c>
      <c r="Q8" s="57">
        <f t="shared" si="0"/>
        <v>83</v>
      </c>
      <c r="R8" s="15" t="s">
        <v>14</v>
      </c>
      <c r="S8" s="70" t="s">
        <v>300</v>
      </c>
    </row>
    <row r="9" spans="1:19" ht="28.8" x14ac:dyDescent="0.25">
      <c r="A9" s="56">
        <v>1.03</v>
      </c>
      <c r="B9" s="35" t="s">
        <v>297</v>
      </c>
      <c r="C9" s="35" t="s">
        <v>301</v>
      </c>
      <c r="D9" s="35" t="s">
        <v>303</v>
      </c>
      <c r="E9" s="15"/>
      <c r="F9" s="57">
        <v>47.7</v>
      </c>
      <c r="G9" s="57"/>
      <c r="H9" s="57"/>
      <c r="I9" s="57"/>
      <c r="J9" s="57"/>
      <c r="K9" s="57"/>
      <c r="L9" s="57"/>
      <c r="M9" s="57"/>
      <c r="N9" s="57"/>
      <c r="O9" s="57"/>
      <c r="P9" s="57">
        <v>328</v>
      </c>
      <c r="Q9" s="57">
        <f t="shared" si="0"/>
        <v>375.7</v>
      </c>
      <c r="R9" s="15" t="s">
        <v>14</v>
      </c>
      <c r="S9" s="70" t="s">
        <v>300</v>
      </c>
    </row>
    <row r="10" spans="1:19" ht="28.8" x14ac:dyDescent="0.25">
      <c r="A10" s="56">
        <v>1.04</v>
      </c>
      <c r="B10" s="58" t="s">
        <v>297</v>
      </c>
      <c r="C10" s="35" t="s">
        <v>301</v>
      </c>
      <c r="D10" s="35" t="s">
        <v>304</v>
      </c>
      <c r="E10" s="15"/>
      <c r="F10" s="57">
        <v>70</v>
      </c>
      <c r="G10" s="57">
        <v>276.8</v>
      </c>
      <c r="H10" s="57"/>
      <c r="I10" s="57"/>
      <c r="J10" s="57"/>
      <c r="K10" s="57"/>
      <c r="L10" s="57"/>
      <c r="M10" s="57"/>
      <c r="N10" s="57"/>
      <c r="O10" s="57"/>
      <c r="P10" s="57">
        <v>227.5</v>
      </c>
      <c r="Q10" s="57">
        <f t="shared" si="0"/>
        <v>574.29999999999995</v>
      </c>
      <c r="R10" s="15" t="s">
        <v>14</v>
      </c>
      <c r="S10" s="70" t="s">
        <v>300</v>
      </c>
    </row>
    <row r="11" spans="1:19" ht="28.8" x14ac:dyDescent="0.25">
      <c r="A11" s="56">
        <v>1.05</v>
      </c>
      <c r="B11" s="58" t="s">
        <v>297</v>
      </c>
      <c r="C11" s="35" t="s">
        <v>305</v>
      </c>
      <c r="D11" s="35" t="s">
        <v>306</v>
      </c>
      <c r="E11" s="15"/>
      <c r="F11" s="57">
        <v>690.7</v>
      </c>
      <c r="G11" s="57">
        <v>1615.3</v>
      </c>
      <c r="H11" s="57"/>
      <c r="I11" s="57"/>
      <c r="J11" s="57"/>
      <c r="K11" s="57"/>
      <c r="L11" s="57">
        <v>231.8</v>
      </c>
      <c r="M11" s="57"/>
      <c r="N11" s="57"/>
      <c r="O11" s="57"/>
      <c r="P11" s="57">
        <v>631.4</v>
      </c>
      <c r="Q11" s="57">
        <f t="shared" si="0"/>
        <v>3169.2000000000003</v>
      </c>
      <c r="R11" s="15" t="s">
        <v>14</v>
      </c>
      <c r="S11" s="70" t="s">
        <v>300</v>
      </c>
    </row>
    <row r="12" spans="1:19" ht="28.8" x14ac:dyDescent="0.25">
      <c r="A12" s="56">
        <v>1.06</v>
      </c>
      <c r="B12" s="58" t="s">
        <v>297</v>
      </c>
      <c r="C12" s="35" t="s">
        <v>307</v>
      </c>
      <c r="D12" s="35" t="s">
        <v>308</v>
      </c>
      <c r="E12" s="39"/>
      <c r="F12" s="57">
        <v>76.3</v>
      </c>
      <c r="G12" s="57">
        <v>260.5</v>
      </c>
      <c r="H12" s="57"/>
      <c r="I12" s="57"/>
      <c r="J12" s="57"/>
      <c r="K12" s="57"/>
      <c r="L12" s="57">
        <v>1.1000000000000001</v>
      </c>
      <c r="M12" s="57"/>
      <c r="N12" s="57"/>
      <c r="O12" s="57"/>
      <c r="P12" s="57">
        <v>8.5</v>
      </c>
      <c r="Q12" s="57">
        <f t="shared" si="0"/>
        <v>346.40000000000003</v>
      </c>
      <c r="R12" s="15" t="s">
        <v>14</v>
      </c>
      <c r="S12" s="70" t="s">
        <v>300</v>
      </c>
    </row>
    <row r="13" spans="1:19" ht="28.8" x14ac:dyDescent="0.25">
      <c r="A13" s="56">
        <v>1.07</v>
      </c>
      <c r="B13" s="58" t="s">
        <v>297</v>
      </c>
      <c r="C13" s="35" t="s">
        <v>307</v>
      </c>
      <c r="D13" s="35" t="s">
        <v>309</v>
      </c>
      <c r="E13" s="39"/>
      <c r="F13" s="57">
        <v>54.4</v>
      </c>
      <c r="G13" s="57">
        <v>170.7</v>
      </c>
      <c r="H13" s="57"/>
      <c r="I13" s="57"/>
      <c r="J13" s="57"/>
      <c r="K13" s="57"/>
      <c r="L13" s="57">
        <v>16.3</v>
      </c>
      <c r="M13" s="57"/>
      <c r="N13" s="57"/>
      <c r="O13" s="57"/>
      <c r="P13" s="57"/>
      <c r="Q13" s="57">
        <f t="shared" si="0"/>
        <v>241.4</v>
      </c>
      <c r="R13" s="15" t="s">
        <v>14</v>
      </c>
      <c r="S13" s="70" t="s">
        <v>300</v>
      </c>
    </row>
    <row r="14" spans="1:19" ht="28.8" x14ac:dyDescent="0.25">
      <c r="A14" s="56">
        <v>1.08</v>
      </c>
      <c r="B14" s="58" t="s">
        <v>297</v>
      </c>
      <c r="C14" s="35" t="s">
        <v>307</v>
      </c>
      <c r="D14" s="35" t="s">
        <v>310</v>
      </c>
      <c r="E14" s="39"/>
      <c r="F14" s="57"/>
      <c r="G14" s="57"/>
      <c r="H14" s="57"/>
      <c r="I14" s="57"/>
      <c r="J14" s="57"/>
      <c r="K14" s="57"/>
      <c r="L14" s="36"/>
      <c r="M14" s="57"/>
      <c r="N14" s="57"/>
      <c r="O14" s="57"/>
      <c r="P14" s="57">
        <v>10.6</v>
      </c>
      <c r="Q14" s="57">
        <f t="shared" si="0"/>
        <v>10.6</v>
      </c>
      <c r="R14" s="15" t="s">
        <v>14</v>
      </c>
      <c r="S14" s="70" t="s">
        <v>300</v>
      </c>
    </row>
    <row r="15" spans="1:19" ht="28.8" x14ac:dyDescent="0.25">
      <c r="A15" s="56">
        <v>1.0900000000000001</v>
      </c>
      <c r="B15" s="58" t="s">
        <v>297</v>
      </c>
      <c r="C15" s="35" t="s">
        <v>307</v>
      </c>
      <c r="D15" s="35" t="s">
        <v>311</v>
      </c>
      <c r="E15" s="15"/>
      <c r="F15" s="57">
        <v>814.6</v>
      </c>
      <c r="G15" s="57">
        <v>4546.3999999999996</v>
      </c>
      <c r="H15" s="57"/>
      <c r="I15" s="57"/>
      <c r="J15" s="57"/>
      <c r="K15" s="57"/>
      <c r="L15" s="57">
        <v>257.2</v>
      </c>
      <c r="M15" s="57"/>
      <c r="N15" s="57"/>
      <c r="O15" s="57"/>
      <c r="P15" s="57">
        <v>1322.3</v>
      </c>
      <c r="Q15" s="57">
        <f t="shared" si="0"/>
        <v>6940.5</v>
      </c>
      <c r="R15" s="15" t="s">
        <v>14</v>
      </c>
      <c r="S15" s="70" t="s">
        <v>300</v>
      </c>
    </row>
    <row r="16" spans="1:19" ht="28.8" x14ac:dyDescent="0.25">
      <c r="A16" s="56">
        <v>1.1000000000000001</v>
      </c>
      <c r="B16" s="35" t="s">
        <v>297</v>
      </c>
      <c r="C16" s="35" t="s">
        <v>307</v>
      </c>
      <c r="D16" s="35" t="s">
        <v>312</v>
      </c>
      <c r="E16" s="15"/>
      <c r="F16" s="36">
        <v>11</v>
      </c>
      <c r="G16" s="57">
        <v>58.8</v>
      </c>
      <c r="H16" s="57"/>
      <c r="I16" s="57"/>
      <c r="J16" s="36"/>
      <c r="K16" s="36"/>
      <c r="L16" s="36"/>
      <c r="M16" s="36"/>
      <c r="N16" s="57"/>
      <c r="O16" s="57"/>
      <c r="P16" s="57">
        <v>234.1</v>
      </c>
      <c r="Q16" s="57">
        <f t="shared" si="0"/>
        <v>303.89999999999998</v>
      </c>
      <c r="R16" s="15" t="s">
        <v>14</v>
      </c>
      <c r="S16" s="70" t="s">
        <v>300</v>
      </c>
    </row>
    <row r="17" spans="1:19" ht="28.8" x14ac:dyDescent="0.25">
      <c r="A17" s="56">
        <v>1.1100000000000001</v>
      </c>
      <c r="B17" s="35" t="s">
        <v>297</v>
      </c>
      <c r="C17" s="35" t="s">
        <v>307</v>
      </c>
      <c r="D17" s="35" t="s">
        <v>313</v>
      </c>
      <c r="E17" s="15"/>
      <c r="F17" s="36">
        <v>18.2</v>
      </c>
      <c r="G17" s="57">
        <v>244.7</v>
      </c>
      <c r="H17" s="57"/>
      <c r="I17" s="57"/>
      <c r="J17" s="57"/>
      <c r="K17" s="57"/>
      <c r="L17" s="57">
        <v>205.4</v>
      </c>
      <c r="M17" s="57"/>
      <c r="N17" s="57"/>
      <c r="O17" s="57"/>
      <c r="P17" s="57">
        <v>190.4</v>
      </c>
      <c r="Q17" s="57">
        <f t="shared" si="0"/>
        <v>658.69999999999993</v>
      </c>
      <c r="R17" s="15" t="s">
        <v>14</v>
      </c>
      <c r="S17" s="70" t="s">
        <v>300</v>
      </c>
    </row>
    <row r="18" spans="1:19" ht="28.8" x14ac:dyDescent="0.25">
      <c r="A18" s="56">
        <v>1.1200000000000001</v>
      </c>
      <c r="B18" s="35" t="s">
        <v>297</v>
      </c>
      <c r="C18" s="35" t="s">
        <v>307</v>
      </c>
      <c r="D18" s="35" t="s">
        <v>314</v>
      </c>
      <c r="E18" s="15"/>
      <c r="F18" s="36">
        <v>61.2</v>
      </c>
      <c r="G18" s="57">
        <v>105.8</v>
      </c>
      <c r="H18" s="57"/>
      <c r="I18" s="57"/>
      <c r="J18" s="57"/>
      <c r="K18" s="57"/>
      <c r="L18" s="57">
        <v>29.8</v>
      </c>
      <c r="M18" s="57"/>
      <c r="N18" s="57"/>
      <c r="O18" s="57"/>
      <c r="P18" s="57">
        <v>0.2</v>
      </c>
      <c r="Q18" s="57">
        <f t="shared" si="0"/>
        <v>197</v>
      </c>
      <c r="R18" s="15" t="s">
        <v>14</v>
      </c>
      <c r="S18" s="70" t="s">
        <v>300</v>
      </c>
    </row>
    <row r="19" spans="1:19" ht="28.8" x14ac:dyDescent="0.25">
      <c r="A19" s="56">
        <v>1.1299999999999999</v>
      </c>
      <c r="B19" s="35" t="s">
        <v>297</v>
      </c>
      <c r="C19" s="35" t="s">
        <v>307</v>
      </c>
      <c r="D19" s="35" t="s">
        <v>315</v>
      </c>
      <c r="E19" s="15"/>
      <c r="F19" s="36">
        <v>227.3</v>
      </c>
      <c r="G19" s="57">
        <v>111.1</v>
      </c>
      <c r="H19" s="57"/>
      <c r="I19" s="57"/>
      <c r="J19" s="36"/>
      <c r="K19" s="36"/>
      <c r="L19" s="36">
        <v>2.2000000000000002</v>
      </c>
      <c r="M19" s="36"/>
      <c r="N19" s="57"/>
      <c r="O19" s="57"/>
      <c r="P19" s="57">
        <v>571.70000000000005</v>
      </c>
      <c r="Q19" s="57">
        <f t="shared" si="0"/>
        <v>912.3</v>
      </c>
      <c r="R19" s="15" t="s">
        <v>14</v>
      </c>
      <c r="S19" s="70" t="s">
        <v>300</v>
      </c>
    </row>
    <row r="20" spans="1:19" ht="28.8" x14ac:dyDescent="0.25">
      <c r="A20" s="56">
        <v>1.1399999999999999</v>
      </c>
      <c r="B20" s="35" t="s">
        <v>297</v>
      </c>
      <c r="C20" s="35" t="s">
        <v>307</v>
      </c>
      <c r="D20" s="35" t="s">
        <v>316</v>
      </c>
      <c r="E20" s="15"/>
      <c r="F20" s="36"/>
      <c r="G20" s="57"/>
      <c r="H20" s="57"/>
      <c r="I20" s="57"/>
      <c r="J20" s="57"/>
      <c r="K20" s="57"/>
      <c r="L20" s="57"/>
      <c r="M20" s="57"/>
      <c r="N20" s="57"/>
      <c r="O20" s="57"/>
      <c r="P20" s="57">
        <v>245.1</v>
      </c>
      <c r="Q20" s="57">
        <f t="shared" si="0"/>
        <v>245.1</v>
      </c>
      <c r="R20" s="15" t="s">
        <v>14</v>
      </c>
      <c r="S20" s="70" t="s">
        <v>300</v>
      </c>
    </row>
    <row r="21" spans="1:19" x14ac:dyDescent="0.25">
      <c r="A21" s="56">
        <v>2.0099999999999998</v>
      </c>
      <c r="B21" s="35" t="s">
        <v>297</v>
      </c>
      <c r="C21" s="35" t="s">
        <v>317</v>
      </c>
      <c r="D21" s="35" t="s">
        <v>318</v>
      </c>
      <c r="E21" s="15"/>
      <c r="F21" s="59">
        <v>71.400000000000006</v>
      </c>
      <c r="G21" s="57">
        <v>377.4</v>
      </c>
      <c r="H21" s="57"/>
      <c r="I21" s="57"/>
      <c r="J21" s="57"/>
      <c r="K21" s="57"/>
      <c r="L21" s="57"/>
      <c r="M21" s="57"/>
      <c r="N21" s="57"/>
      <c r="O21" s="57"/>
      <c r="P21" s="57">
        <v>108.6</v>
      </c>
      <c r="Q21" s="57">
        <f t="shared" si="0"/>
        <v>557.4</v>
      </c>
      <c r="R21" s="15" t="s">
        <v>14</v>
      </c>
      <c r="S21" s="52" t="s">
        <v>319</v>
      </c>
    </row>
    <row r="22" spans="1:19" x14ac:dyDescent="0.25">
      <c r="A22" s="56">
        <v>2.02</v>
      </c>
      <c r="B22" s="35" t="s">
        <v>297</v>
      </c>
      <c r="C22" s="35" t="s">
        <v>320</v>
      </c>
      <c r="D22" s="35" t="s">
        <v>321</v>
      </c>
      <c r="E22" s="15"/>
      <c r="F22" s="36"/>
      <c r="G22" s="57"/>
      <c r="H22" s="57"/>
      <c r="I22" s="57"/>
      <c r="J22" s="57"/>
      <c r="K22" s="57"/>
      <c r="L22" s="57"/>
      <c r="M22" s="57"/>
      <c r="N22" s="57"/>
      <c r="O22" s="57"/>
      <c r="P22" s="57">
        <v>61.1</v>
      </c>
      <c r="Q22" s="57">
        <f t="shared" si="0"/>
        <v>61.1</v>
      </c>
      <c r="R22" s="15" t="s">
        <v>14</v>
      </c>
      <c r="S22" s="52" t="s">
        <v>319</v>
      </c>
    </row>
    <row r="23" spans="1:19" x14ac:dyDescent="0.25">
      <c r="A23" s="56">
        <v>2.0299999999999998</v>
      </c>
      <c r="B23" s="35" t="s">
        <v>297</v>
      </c>
      <c r="C23" s="35" t="s">
        <v>320</v>
      </c>
      <c r="D23" s="35" t="s">
        <v>322</v>
      </c>
      <c r="E23" s="15"/>
      <c r="F23" s="59">
        <v>56.8</v>
      </c>
      <c r="G23" s="57">
        <v>46</v>
      </c>
      <c r="H23" s="57"/>
      <c r="I23" s="57"/>
      <c r="J23" s="57"/>
      <c r="K23" s="57"/>
      <c r="L23" s="57"/>
      <c r="M23" s="57"/>
      <c r="N23" s="57"/>
      <c r="O23" s="57"/>
      <c r="P23" s="57">
        <v>10.199999999999999</v>
      </c>
      <c r="Q23" s="57">
        <f t="shared" si="0"/>
        <v>113</v>
      </c>
      <c r="R23" s="15" t="s">
        <v>14</v>
      </c>
      <c r="S23" s="52" t="s">
        <v>319</v>
      </c>
    </row>
    <row r="24" spans="1:19" x14ac:dyDescent="0.25">
      <c r="A24" s="56">
        <v>2.04</v>
      </c>
      <c r="B24" s="35" t="s">
        <v>297</v>
      </c>
      <c r="C24" s="35" t="s">
        <v>320</v>
      </c>
      <c r="D24" s="35" t="s">
        <v>323</v>
      </c>
      <c r="E24" s="15"/>
      <c r="F24" s="36"/>
      <c r="G24" s="57">
        <v>15.7</v>
      </c>
      <c r="H24" s="57"/>
      <c r="I24" s="57"/>
      <c r="J24" s="57"/>
      <c r="K24" s="57"/>
      <c r="L24" s="57"/>
      <c r="M24" s="57"/>
      <c r="N24" s="57"/>
      <c r="O24" s="57"/>
      <c r="P24" s="57">
        <v>109</v>
      </c>
      <c r="Q24" s="57">
        <f t="shared" si="0"/>
        <v>124.7</v>
      </c>
      <c r="R24" s="15" t="s">
        <v>14</v>
      </c>
      <c r="S24" s="52" t="s">
        <v>319</v>
      </c>
    </row>
    <row r="25" spans="1:19" x14ac:dyDescent="0.25">
      <c r="A25" s="56">
        <v>2.0499999999999998</v>
      </c>
      <c r="B25" s="58" t="s">
        <v>297</v>
      </c>
      <c r="C25" s="35" t="s">
        <v>320</v>
      </c>
      <c r="D25" s="35" t="s">
        <v>324</v>
      </c>
      <c r="E25" s="15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>
        <v>37.6</v>
      </c>
      <c r="Q25" s="57">
        <f t="shared" si="0"/>
        <v>37.6</v>
      </c>
      <c r="R25" s="15" t="s">
        <v>14</v>
      </c>
      <c r="S25" s="52" t="s">
        <v>319</v>
      </c>
    </row>
    <row r="26" spans="1:19" x14ac:dyDescent="0.25">
      <c r="A26" s="56">
        <v>2.06</v>
      </c>
      <c r="B26" s="35" t="s">
        <v>297</v>
      </c>
      <c r="C26" s="35" t="s">
        <v>320</v>
      </c>
      <c r="D26" s="35" t="s">
        <v>325</v>
      </c>
      <c r="E26" s="15"/>
      <c r="F26" s="57"/>
      <c r="G26" s="57">
        <v>144.6</v>
      </c>
      <c r="H26" s="36"/>
      <c r="I26" s="57"/>
      <c r="J26" s="57"/>
      <c r="K26" s="57"/>
      <c r="L26" s="57"/>
      <c r="M26" s="57"/>
      <c r="N26" s="57"/>
      <c r="O26" s="57"/>
      <c r="P26" s="57">
        <v>46.9</v>
      </c>
      <c r="Q26" s="57">
        <f t="shared" si="0"/>
        <v>191.5</v>
      </c>
      <c r="R26" s="15" t="s">
        <v>14</v>
      </c>
      <c r="S26" s="52" t="s">
        <v>319</v>
      </c>
    </row>
    <row r="27" spans="1:19" x14ac:dyDescent="0.25">
      <c r="A27" s="56">
        <v>2.0699999999999998</v>
      </c>
      <c r="B27" s="35" t="s">
        <v>297</v>
      </c>
      <c r="C27" s="35" t="s">
        <v>320</v>
      </c>
      <c r="D27" s="35" t="s">
        <v>326</v>
      </c>
      <c r="E27" s="15"/>
      <c r="F27" s="57"/>
      <c r="G27" s="57"/>
      <c r="H27" s="36"/>
      <c r="I27" s="57"/>
      <c r="J27" s="57"/>
      <c r="K27" s="57"/>
      <c r="L27" s="57"/>
      <c r="M27" s="57"/>
      <c r="N27" s="57"/>
      <c r="O27" s="57"/>
      <c r="P27" s="57">
        <v>198.8</v>
      </c>
      <c r="Q27" s="57">
        <f t="shared" si="0"/>
        <v>198.8</v>
      </c>
      <c r="R27" s="15" t="s">
        <v>14</v>
      </c>
      <c r="S27" s="52" t="s">
        <v>319</v>
      </c>
    </row>
    <row r="28" spans="1:19" x14ac:dyDescent="0.25">
      <c r="A28" s="56">
        <v>2.08</v>
      </c>
      <c r="B28" s="35" t="s">
        <v>297</v>
      </c>
      <c r="C28" s="35" t="s">
        <v>320</v>
      </c>
      <c r="D28" s="35" t="s">
        <v>327</v>
      </c>
      <c r="E28" s="15"/>
      <c r="F28" s="60">
        <v>160.5</v>
      </c>
      <c r="G28" s="57">
        <v>619.6</v>
      </c>
      <c r="H28" s="57"/>
      <c r="I28" s="57"/>
      <c r="J28" s="57"/>
      <c r="K28" s="57"/>
      <c r="L28" s="36">
        <v>58.8</v>
      </c>
      <c r="M28" s="57"/>
      <c r="N28" s="57"/>
      <c r="O28" s="57"/>
      <c r="P28" s="57">
        <v>293.89999999999998</v>
      </c>
      <c r="Q28" s="57">
        <f t="shared" si="0"/>
        <v>1132.8</v>
      </c>
      <c r="R28" s="15" t="s">
        <v>14</v>
      </c>
      <c r="S28" s="52" t="s">
        <v>319</v>
      </c>
    </row>
    <row r="29" spans="1:19" x14ac:dyDescent="0.25">
      <c r="A29" s="56">
        <v>2.09</v>
      </c>
      <c r="B29" s="58" t="s">
        <v>297</v>
      </c>
      <c r="C29" s="35" t="s">
        <v>320</v>
      </c>
      <c r="D29" s="35" t="s">
        <v>328</v>
      </c>
      <c r="E29" s="15"/>
      <c r="F29" s="59">
        <v>58.1</v>
      </c>
      <c r="G29" s="57">
        <v>2.7</v>
      </c>
      <c r="H29" s="57"/>
      <c r="I29" s="57"/>
      <c r="J29" s="57"/>
      <c r="K29" s="57"/>
      <c r="L29" s="57"/>
      <c r="M29" s="57"/>
      <c r="N29" s="57"/>
      <c r="O29" s="57"/>
      <c r="P29" s="57">
        <v>125.8</v>
      </c>
      <c r="Q29" s="57">
        <f t="shared" si="0"/>
        <v>186.6</v>
      </c>
      <c r="R29" s="15" t="s">
        <v>14</v>
      </c>
      <c r="S29" s="52" t="s">
        <v>319</v>
      </c>
    </row>
    <row r="30" spans="1:19" x14ac:dyDescent="0.25">
      <c r="A30" s="56">
        <v>2.1</v>
      </c>
      <c r="B30" s="35" t="s">
        <v>297</v>
      </c>
      <c r="C30" s="35" t="s">
        <v>320</v>
      </c>
      <c r="D30" s="35" t="s">
        <v>329</v>
      </c>
      <c r="E30" s="15"/>
      <c r="F30" s="59">
        <v>1.7</v>
      </c>
      <c r="G30" s="57">
        <v>7.4</v>
      </c>
      <c r="H30" s="57"/>
      <c r="I30" s="57"/>
      <c r="J30" s="57"/>
      <c r="K30" s="57"/>
      <c r="L30" s="57">
        <v>1.6</v>
      </c>
      <c r="M30" s="57"/>
      <c r="N30" s="57"/>
      <c r="O30" s="57"/>
      <c r="P30" s="57"/>
      <c r="Q30" s="57">
        <f t="shared" si="0"/>
        <v>10.7</v>
      </c>
      <c r="R30" s="15" t="s">
        <v>14</v>
      </c>
      <c r="S30" s="52" t="s">
        <v>319</v>
      </c>
    </row>
    <row r="31" spans="1:19" ht="15.6" x14ac:dyDescent="0.25">
      <c r="A31" s="56">
        <v>2.11</v>
      </c>
      <c r="B31" s="35" t="s">
        <v>297</v>
      </c>
      <c r="C31" s="35" t="s">
        <v>330</v>
      </c>
      <c r="D31" s="35" t="s">
        <v>327</v>
      </c>
      <c r="E31" s="61"/>
      <c r="F31" s="62"/>
      <c r="G31" s="62">
        <v>11.2</v>
      </c>
      <c r="H31" s="62"/>
      <c r="I31" s="62"/>
      <c r="J31" s="62"/>
      <c r="K31" s="62"/>
      <c r="L31" s="62"/>
      <c r="M31" s="62"/>
      <c r="N31" s="62"/>
      <c r="O31" s="62"/>
      <c r="P31" s="62">
        <v>0.4</v>
      </c>
      <c r="Q31" s="57">
        <f t="shared" si="0"/>
        <v>11.6</v>
      </c>
      <c r="R31" s="15" t="s">
        <v>14</v>
      </c>
      <c r="S31" s="52" t="s">
        <v>319</v>
      </c>
    </row>
    <row r="32" spans="1:19" ht="28.8" x14ac:dyDescent="0.25">
      <c r="A32" s="56">
        <v>2.12</v>
      </c>
      <c r="B32" s="35" t="s">
        <v>297</v>
      </c>
      <c r="C32" s="35" t="s">
        <v>331</v>
      </c>
      <c r="D32" s="35" t="s">
        <v>318</v>
      </c>
      <c r="E32" s="61"/>
      <c r="F32" s="36"/>
      <c r="G32" s="62"/>
      <c r="H32" s="62"/>
      <c r="I32" s="62"/>
      <c r="J32" s="62"/>
      <c r="K32" s="62"/>
      <c r="L32" s="62"/>
      <c r="M32" s="62"/>
      <c r="N32" s="62"/>
      <c r="O32" s="62"/>
      <c r="P32" s="62">
        <v>18.7</v>
      </c>
      <c r="Q32" s="57">
        <f t="shared" si="0"/>
        <v>18.7</v>
      </c>
      <c r="R32" s="15" t="s">
        <v>14</v>
      </c>
      <c r="S32" s="52" t="s">
        <v>319</v>
      </c>
    </row>
    <row r="33" spans="1:19" ht="28.8" x14ac:dyDescent="0.25">
      <c r="A33" s="56">
        <v>2.13</v>
      </c>
      <c r="B33" s="58" t="s">
        <v>297</v>
      </c>
      <c r="C33" s="35" t="s">
        <v>331</v>
      </c>
      <c r="D33" s="35" t="s">
        <v>322</v>
      </c>
      <c r="E33" s="61"/>
      <c r="F33" s="36"/>
      <c r="G33" s="62"/>
      <c r="H33" s="62"/>
      <c r="I33" s="62"/>
      <c r="J33" s="62"/>
      <c r="K33" s="62"/>
      <c r="L33" s="62"/>
      <c r="M33" s="62"/>
      <c r="N33" s="62"/>
      <c r="O33" s="62"/>
      <c r="P33" s="62">
        <v>245.8</v>
      </c>
      <c r="Q33" s="57">
        <f t="shared" si="0"/>
        <v>245.8</v>
      </c>
      <c r="R33" s="15" t="s">
        <v>14</v>
      </c>
      <c r="S33" s="52" t="s">
        <v>319</v>
      </c>
    </row>
    <row r="34" spans="1:19" ht="28.8" x14ac:dyDescent="0.25">
      <c r="A34" s="56">
        <v>2.14</v>
      </c>
      <c r="B34" s="35" t="s">
        <v>297</v>
      </c>
      <c r="C34" s="35" t="s">
        <v>331</v>
      </c>
      <c r="D34" s="35" t="s">
        <v>323</v>
      </c>
      <c r="E34" s="61"/>
      <c r="F34" s="36"/>
      <c r="G34" s="62"/>
      <c r="H34" s="62"/>
      <c r="I34" s="62"/>
      <c r="J34" s="62"/>
      <c r="K34" s="62"/>
      <c r="L34" s="62"/>
      <c r="M34" s="62"/>
      <c r="N34" s="62"/>
      <c r="O34" s="62"/>
      <c r="P34" s="62">
        <v>272.60000000000002</v>
      </c>
      <c r="Q34" s="57">
        <f t="shared" si="0"/>
        <v>272.60000000000002</v>
      </c>
      <c r="R34" s="15" t="s">
        <v>14</v>
      </c>
      <c r="S34" s="52" t="s">
        <v>319</v>
      </c>
    </row>
    <row r="35" spans="1:19" ht="15.6" x14ac:dyDescent="0.25">
      <c r="A35" s="56">
        <v>3.01</v>
      </c>
      <c r="B35" s="58" t="s">
        <v>332</v>
      </c>
      <c r="C35" s="35" t="s">
        <v>333</v>
      </c>
      <c r="D35" s="35" t="s">
        <v>120</v>
      </c>
      <c r="E35" s="61"/>
      <c r="F35" s="36"/>
      <c r="G35" s="62"/>
      <c r="H35" s="62"/>
      <c r="I35" s="62"/>
      <c r="J35" s="62"/>
      <c r="K35" s="62"/>
      <c r="L35" s="62">
        <v>1.6</v>
      </c>
      <c r="M35" s="62"/>
      <c r="N35" s="62"/>
      <c r="O35" s="62"/>
      <c r="P35" s="62"/>
      <c r="Q35" s="57">
        <f t="shared" si="0"/>
        <v>1.6</v>
      </c>
      <c r="R35" s="15" t="s">
        <v>14</v>
      </c>
      <c r="S35" s="34" t="s">
        <v>300</v>
      </c>
    </row>
    <row r="36" spans="1:19" ht="15.6" x14ac:dyDescent="0.25">
      <c r="A36" s="56">
        <v>3.02</v>
      </c>
      <c r="B36" s="58" t="s">
        <v>332</v>
      </c>
      <c r="C36" s="35" t="s">
        <v>333</v>
      </c>
      <c r="D36" s="35" t="s">
        <v>125</v>
      </c>
      <c r="E36" s="61"/>
      <c r="F36" s="36"/>
      <c r="G36" s="62">
        <v>109.1</v>
      </c>
      <c r="H36" s="62"/>
      <c r="I36" s="62"/>
      <c r="J36" s="62"/>
      <c r="K36" s="62"/>
      <c r="L36" s="62">
        <v>79.8</v>
      </c>
      <c r="M36" s="62"/>
      <c r="N36" s="62"/>
      <c r="O36" s="62"/>
      <c r="P36" s="62">
        <v>36.1</v>
      </c>
      <c r="Q36" s="57">
        <f t="shared" si="0"/>
        <v>224.99999999999997</v>
      </c>
      <c r="R36" s="15" t="s">
        <v>14</v>
      </c>
      <c r="S36" s="34" t="s">
        <v>300</v>
      </c>
    </row>
    <row r="37" spans="1:19" ht="15.6" x14ac:dyDescent="0.25">
      <c r="A37" s="56">
        <v>3.03</v>
      </c>
      <c r="B37" s="58" t="s">
        <v>332</v>
      </c>
      <c r="C37" s="35" t="s">
        <v>333</v>
      </c>
      <c r="D37" s="35" t="s">
        <v>126</v>
      </c>
      <c r="E37" s="61"/>
      <c r="F37" s="36"/>
      <c r="G37" s="62"/>
      <c r="H37" s="62"/>
      <c r="I37" s="62"/>
      <c r="J37" s="62"/>
      <c r="K37" s="62"/>
      <c r="L37" s="62">
        <v>39.6</v>
      </c>
      <c r="M37" s="62"/>
      <c r="N37" s="62"/>
      <c r="O37" s="62"/>
      <c r="P37" s="62"/>
      <c r="Q37" s="57">
        <f t="shared" si="0"/>
        <v>39.6</v>
      </c>
      <c r="R37" s="15" t="s">
        <v>14</v>
      </c>
      <c r="S37" s="34" t="s">
        <v>300</v>
      </c>
    </row>
    <row r="38" spans="1:19" ht="15.6" x14ac:dyDescent="0.25">
      <c r="A38" s="56">
        <v>3.04</v>
      </c>
      <c r="B38" s="58" t="s">
        <v>332</v>
      </c>
      <c r="C38" s="35" t="s">
        <v>334</v>
      </c>
      <c r="D38" s="35" t="s">
        <v>335</v>
      </c>
      <c r="E38" s="61"/>
      <c r="F38" s="36"/>
      <c r="G38" s="62">
        <v>42.6</v>
      </c>
      <c r="H38" s="62"/>
      <c r="I38" s="62"/>
      <c r="J38" s="62"/>
      <c r="K38" s="62"/>
      <c r="L38" s="62"/>
      <c r="M38" s="62"/>
      <c r="N38" s="62"/>
      <c r="O38" s="62"/>
      <c r="P38" s="62"/>
      <c r="Q38" s="57">
        <f t="shared" si="0"/>
        <v>42.6</v>
      </c>
      <c r="R38" s="15" t="s">
        <v>14</v>
      </c>
      <c r="S38" s="34" t="s">
        <v>300</v>
      </c>
    </row>
    <row r="39" spans="1:19" ht="15.6" x14ac:dyDescent="0.25">
      <c r="A39" s="56">
        <v>3.05</v>
      </c>
      <c r="B39" s="58" t="s">
        <v>332</v>
      </c>
      <c r="C39" s="35" t="s">
        <v>334</v>
      </c>
      <c r="D39" s="35" t="s">
        <v>125</v>
      </c>
      <c r="E39" s="61"/>
      <c r="F39" s="36">
        <v>103.6</v>
      </c>
      <c r="G39" s="62">
        <v>93.2</v>
      </c>
      <c r="H39" s="62"/>
      <c r="I39" s="62"/>
      <c r="J39" s="62"/>
      <c r="K39" s="62"/>
      <c r="L39" s="62">
        <v>39.1</v>
      </c>
      <c r="M39" s="62"/>
      <c r="N39" s="62"/>
      <c r="O39" s="62"/>
      <c r="P39" s="62">
        <v>1521.1</v>
      </c>
      <c r="Q39" s="57">
        <f t="shared" si="0"/>
        <v>1757</v>
      </c>
      <c r="R39" s="15" t="s">
        <v>14</v>
      </c>
      <c r="S39" s="34" t="s">
        <v>300</v>
      </c>
    </row>
    <row r="40" spans="1:19" ht="15.6" x14ac:dyDescent="0.25">
      <c r="A40" s="56">
        <v>3.06</v>
      </c>
      <c r="B40" s="58" t="s">
        <v>332</v>
      </c>
      <c r="C40" s="35" t="s">
        <v>334</v>
      </c>
      <c r="D40" s="35" t="s">
        <v>126</v>
      </c>
      <c r="E40" s="61"/>
      <c r="F40" s="36"/>
      <c r="G40" s="62"/>
      <c r="H40" s="62"/>
      <c r="I40" s="62"/>
      <c r="J40" s="62"/>
      <c r="K40" s="62"/>
      <c r="L40" s="62">
        <v>25.1</v>
      </c>
      <c r="M40" s="62"/>
      <c r="N40" s="62"/>
      <c r="O40" s="62"/>
      <c r="P40" s="62">
        <v>255.9</v>
      </c>
      <c r="Q40" s="57">
        <f t="shared" si="0"/>
        <v>281</v>
      </c>
      <c r="R40" s="15" t="s">
        <v>14</v>
      </c>
      <c r="S40" s="34" t="s">
        <v>300</v>
      </c>
    </row>
    <row r="41" spans="1:19" ht="15.6" x14ac:dyDescent="0.25">
      <c r="A41" s="56">
        <v>3.07</v>
      </c>
      <c r="B41" s="58" t="s">
        <v>332</v>
      </c>
      <c r="C41" s="35" t="s">
        <v>334</v>
      </c>
      <c r="D41" s="35" t="s">
        <v>128</v>
      </c>
      <c r="E41" s="61"/>
      <c r="F41" s="36"/>
      <c r="G41" s="62">
        <v>196.7</v>
      </c>
      <c r="H41" s="62"/>
      <c r="I41" s="62"/>
      <c r="J41" s="62"/>
      <c r="K41" s="62"/>
      <c r="L41" s="62"/>
      <c r="M41" s="62"/>
      <c r="N41" s="62"/>
      <c r="O41" s="62"/>
      <c r="P41" s="62">
        <v>124.8</v>
      </c>
      <c r="Q41" s="57">
        <f t="shared" si="0"/>
        <v>321.5</v>
      </c>
      <c r="R41" s="15" t="s">
        <v>14</v>
      </c>
      <c r="S41" s="34" t="s">
        <v>300</v>
      </c>
    </row>
    <row r="42" spans="1:19" ht="15.6" x14ac:dyDescent="0.25">
      <c r="A42" s="56">
        <v>3.08</v>
      </c>
      <c r="B42" s="58" t="s">
        <v>332</v>
      </c>
      <c r="C42" s="35" t="s">
        <v>334</v>
      </c>
      <c r="D42" s="35" t="s">
        <v>129</v>
      </c>
      <c r="E42" s="61"/>
      <c r="F42" s="36"/>
      <c r="G42" s="62">
        <v>247</v>
      </c>
      <c r="H42" s="62"/>
      <c r="I42" s="62"/>
      <c r="J42" s="62"/>
      <c r="K42" s="62"/>
      <c r="L42" s="62">
        <v>20.9</v>
      </c>
      <c r="M42" s="62"/>
      <c r="N42" s="62"/>
      <c r="O42" s="62"/>
      <c r="P42" s="62"/>
      <c r="Q42" s="57">
        <f t="shared" si="0"/>
        <v>267.89999999999998</v>
      </c>
      <c r="R42" s="15" t="s">
        <v>14</v>
      </c>
      <c r="S42" s="34" t="s">
        <v>300</v>
      </c>
    </row>
    <row r="43" spans="1:19" ht="15.6" x14ac:dyDescent="0.25">
      <c r="A43" s="56">
        <v>3.09</v>
      </c>
      <c r="B43" s="58" t="s">
        <v>332</v>
      </c>
      <c r="C43" s="35" t="s">
        <v>334</v>
      </c>
      <c r="D43" s="35" t="s">
        <v>336</v>
      </c>
      <c r="E43" s="61"/>
      <c r="F43" s="36"/>
      <c r="G43" s="62">
        <v>71.900000000000006</v>
      </c>
      <c r="H43" s="62"/>
      <c r="I43" s="62"/>
      <c r="J43" s="62"/>
      <c r="K43" s="62"/>
      <c r="L43" s="62"/>
      <c r="M43" s="62"/>
      <c r="N43" s="62"/>
      <c r="O43" s="62"/>
      <c r="P43" s="62"/>
      <c r="Q43" s="57">
        <f t="shared" si="0"/>
        <v>71.900000000000006</v>
      </c>
      <c r="R43" s="15" t="s">
        <v>14</v>
      </c>
      <c r="S43" s="34" t="s">
        <v>300</v>
      </c>
    </row>
    <row r="44" spans="1:19" x14ac:dyDescent="0.25">
      <c r="A44" s="56">
        <v>3.1</v>
      </c>
      <c r="B44" s="58" t="s">
        <v>332</v>
      </c>
      <c r="C44" s="35" t="s">
        <v>337</v>
      </c>
      <c r="D44" s="35" t="s">
        <v>120</v>
      </c>
      <c r="E44" s="15"/>
      <c r="F44" s="36"/>
      <c r="G44" s="36">
        <v>4.7</v>
      </c>
      <c r="H44" s="36"/>
      <c r="I44" s="36"/>
      <c r="J44" s="36"/>
      <c r="K44" s="36"/>
      <c r="L44" s="36"/>
      <c r="M44" s="36"/>
      <c r="N44" s="36"/>
      <c r="O44" s="36"/>
      <c r="P44" s="36"/>
      <c r="Q44" s="57">
        <f t="shared" si="0"/>
        <v>4.7</v>
      </c>
      <c r="R44" s="15" t="s">
        <v>14</v>
      </c>
      <c r="S44" s="34" t="s">
        <v>300</v>
      </c>
    </row>
    <row r="45" spans="1:19" x14ac:dyDescent="0.25">
      <c r="A45" s="56">
        <v>3.11</v>
      </c>
      <c r="B45" s="58" t="s">
        <v>332</v>
      </c>
      <c r="C45" s="35" t="s">
        <v>337</v>
      </c>
      <c r="D45" s="35" t="s">
        <v>123</v>
      </c>
      <c r="E45" s="15"/>
      <c r="F45" s="36"/>
      <c r="G45" s="36">
        <v>2.4</v>
      </c>
      <c r="H45" s="36"/>
      <c r="I45" s="36"/>
      <c r="J45" s="36"/>
      <c r="K45" s="36"/>
      <c r="L45" s="36"/>
      <c r="M45" s="36"/>
      <c r="N45" s="36"/>
      <c r="O45" s="36"/>
      <c r="P45" s="36"/>
      <c r="Q45" s="57">
        <f t="shared" si="0"/>
        <v>2.4</v>
      </c>
      <c r="R45" s="15" t="s">
        <v>14</v>
      </c>
      <c r="S45" s="34" t="s">
        <v>300</v>
      </c>
    </row>
    <row r="46" spans="1:19" ht="15.6" x14ac:dyDescent="0.25">
      <c r="A46" s="56">
        <v>3.12</v>
      </c>
      <c r="B46" s="58" t="s">
        <v>332</v>
      </c>
      <c r="C46" s="35" t="s">
        <v>337</v>
      </c>
      <c r="D46" s="35" t="s">
        <v>125</v>
      </c>
      <c r="E46" s="15"/>
      <c r="F46" s="36"/>
      <c r="G46" s="62">
        <v>20.100000000000001</v>
      </c>
      <c r="H46" s="36"/>
      <c r="I46" s="36"/>
      <c r="J46" s="36"/>
      <c r="K46" s="36"/>
      <c r="L46" s="36"/>
      <c r="M46" s="36"/>
      <c r="N46" s="36"/>
      <c r="O46" s="36"/>
      <c r="P46" s="36"/>
      <c r="Q46" s="57">
        <f t="shared" si="0"/>
        <v>20.100000000000001</v>
      </c>
      <c r="R46" s="15" t="s">
        <v>14</v>
      </c>
      <c r="S46" s="34" t="s">
        <v>300</v>
      </c>
    </row>
    <row r="47" spans="1:19" x14ac:dyDescent="0.25">
      <c r="A47" s="63"/>
      <c r="B47" s="43" t="s">
        <v>114</v>
      </c>
      <c r="C47" s="43" t="s">
        <v>338</v>
      </c>
      <c r="D47" s="64"/>
      <c r="E47" s="65"/>
      <c r="F47" s="66">
        <f t="shared" ref="F47:Q47" si="1">SUM(F7:F46)</f>
        <v>2618.4</v>
      </c>
      <c r="G47" s="66">
        <f t="shared" si="1"/>
        <v>9437.7000000000044</v>
      </c>
      <c r="H47" s="66">
        <f t="shared" si="1"/>
        <v>0</v>
      </c>
      <c r="I47" s="66">
        <f t="shared" si="1"/>
        <v>0</v>
      </c>
      <c r="J47" s="66">
        <f t="shared" si="1"/>
        <v>0</v>
      </c>
      <c r="K47" s="66">
        <f t="shared" si="1"/>
        <v>0</v>
      </c>
      <c r="L47" s="66">
        <f t="shared" si="1"/>
        <v>1010.3</v>
      </c>
      <c r="M47" s="66">
        <f t="shared" si="1"/>
        <v>0</v>
      </c>
      <c r="N47" s="66">
        <f t="shared" si="1"/>
        <v>0</v>
      </c>
      <c r="O47" s="66">
        <f t="shared" si="1"/>
        <v>0</v>
      </c>
      <c r="P47" s="66">
        <f t="shared" si="1"/>
        <v>7331.3999999999987</v>
      </c>
      <c r="Q47" s="66">
        <f t="shared" si="1"/>
        <v>20397.799999999996</v>
      </c>
      <c r="R47" s="42" t="s">
        <v>14</v>
      </c>
      <c r="S47" s="47"/>
    </row>
    <row r="48" spans="1:19" ht="28.8" x14ac:dyDescent="0.25">
      <c r="A48" s="31">
        <v>4.01</v>
      </c>
      <c r="B48" s="35" t="s">
        <v>339</v>
      </c>
      <c r="C48" s="35" t="s">
        <v>119</v>
      </c>
      <c r="D48" s="35" t="s">
        <v>120</v>
      </c>
      <c r="E48" s="15"/>
      <c r="F48" s="36"/>
      <c r="G48" s="62">
        <v>11</v>
      </c>
      <c r="H48" s="36"/>
      <c r="I48" s="36"/>
      <c r="J48" s="36"/>
      <c r="K48" s="36"/>
      <c r="L48" s="36">
        <v>1</v>
      </c>
      <c r="M48" s="36"/>
      <c r="N48" s="36"/>
      <c r="O48" s="36"/>
      <c r="P48" s="36"/>
      <c r="Q48" s="57">
        <f t="shared" si="0"/>
        <v>12</v>
      </c>
      <c r="R48" s="15" t="s">
        <v>340</v>
      </c>
      <c r="S48" s="34" t="s">
        <v>319</v>
      </c>
    </row>
    <row r="49" spans="1:19" ht="28.8" x14ac:dyDescent="0.25">
      <c r="A49" s="31">
        <v>4.0199999999999996</v>
      </c>
      <c r="B49" s="35" t="s">
        <v>339</v>
      </c>
      <c r="C49" s="35" t="s">
        <v>119</v>
      </c>
      <c r="D49" s="35" t="s">
        <v>123</v>
      </c>
      <c r="E49" s="15"/>
      <c r="F49" s="59">
        <v>2</v>
      </c>
      <c r="G49" s="62"/>
      <c r="H49" s="36"/>
      <c r="I49" s="36"/>
      <c r="J49" s="36"/>
      <c r="K49" s="36"/>
      <c r="L49" s="36"/>
      <c r="M49" s="36"/>
      <c r="N49" s="36"/>
      <c r="O49" s="36"/>
      <c r="P49" s="36"/>
      <c r="Q49" s="57">
        <f t="shared" si="0"/>
        <v>2</v>
      </c>
      <c r="R49" s="15" t="s">
        <v>340</v>
      </c>
      <c r="S49" s="34" t="s">
        <v>319</v>
      </c>
    </row>
    <row r="50" spans="1:19" ht="28.8" x14ac:dyDescent="0.25">
      <c r="A50" s="31">
        <v>4.03</v>
      </c>
      <c r="B50" s="35" t="s">
        <v>339</v>
      </c>
      <c r="C50" s="35" t="s">
        <v>124</v>
      </c>
      <c r="D50" s="35" t="s">
        <v>125</v>
      </c>
      <c r="E50" s="34"/>
      <c r="F50" s="59">
        <v>2</v>
      </c>
      <c r="G50" s="67">
        <v>12</v>
      </c>
      <c r="H50" s="36"/>
      <c r="I50" s="36"/>
      <c r="J50" s="36"/>
      <c r="K50" s="36"/>
      <c r="L50" s="36"/>
      <c r="M50" s="36"/>
      <c r="N50" s="36"/>
      <c r="O50" s="36"/>
      <c r="P50" s="36"/>
      <c r="Q50" s="57">
        <f t="shared" si="0"/>
        <v>14</v>
      </c>
      <c r="R50" s="15" t="s">
        <v>340</v>
      </c>
      <c r="S50" s="34" t="s">
        <v>319</v>
      </c>
    </row>
    <row r="51" spans="1:19" ht="28.8" x14ac:dyDescent="0.25">
      <c r="A51" s="31">
        <v>4.04</v>
      </c>
      <c r="B51" s="35" t="s">
        <v>339</v>
      </c>
      <c r="C51" s="35" t="s">
        <v>119</v>
      </c>
      <c r="D51" s="35" t="s">
        <v>126</v>
      </c>
      <c r="E51" s="34"/>
      <c r="F51" s="59">
        <v>2</v>
      </c>
      <c r="G51" s="36">
        <v>6</v>
      </c>
      <c r="H51" s="36"/>
      <c r="I51" s="36"/>
      <c r="J51" s="36"/>
      <c r="K51" s="36"/>
      <c r="L51" s="36"/>
      <c r="M51" s="36"/>
      <c r="N51" s="36"/>
      <c r="O51" s="36"/>
      <c r="P51" s="36">
        <v>2</v>
      </c>
      <c r="Q51" s="57">
        <f t="shared" si="0"/>
        <v>10</v>
      </c>
      <c r="R51" s="15" t="s">
        <v>340</v>
      </c>
      <c r="S51" s="34" t="s">
        <v>319</v>
      </c>
    </row>
    <row r="52" spans="1:19" ht="28.8" x14ac:dyDescent="0.25">
      <c r="A52" s="31">
        <v>4.05</v>
      </c>
      <c r="B52" s="35" t="s">
        <v>339</v>
      </c>
      <c r="C52" s="35" t="s">
        <v>124</v>
      </c>
      <c r="D52" s="35" t="s">
        <v>127</v>
      </c>
      <c r="E52" s="34"/>
      <c r="F52" s="59">
        <v>2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57">
        <f t="shared" si="0"/>
        <v>2</v>
      </c>
      <c r="R52" s="15" t="s">
        <v>340</v>
      </c>
      <c r="S52" s="34" t="s">
        <v>319</v>
      </c>
    </row>
    <row r="53" spans="1:19" ht="28.8" x14ac:dyDescent="0.25">
      <c r="A53" s="31">
        <v>4.0599999999999996</v>
      </c>
      <c r="B53" s="35" t="s">
        <v>339</v>
      </c>
      <c r="C53" s="35" t="s">
        <v>124</v>
      </c>
      <c r="D53" s="35" t="s">
        <v>128</v>
      </c>
      <c r="E53" s="34"/>
      <c r="F53" s="36"/>
      <c r="G53" s="36">
        <v>1</v>
      </c>
      <c r="H53" s="36"/>
      <c r="I53" s="36"/>
      <c r="J53" s="36"/>
      <c r="K53" s="36"/>
      <c r="L53" s="36"/>
      <c r="M53" s="36"/>
      <c r="N53" s="36"/>
      <c r="O53" s="36"/>
      <c r="P53" s="36"/>
      <c r="Q53" s="57">
        <f t="shared" si="0"/>
        <v>1</v>
      </c>
      <c r="R53" s="15" t="s">
        <v>340</v>
      </c>
      <c r="S53" s="34" t="s">
        <v>319</v>
      </c>
    </row>
    <row r="54" spans="1:19" ht="28.8" x14ac:dyDescent="0.25">
      <c r="A54" s="31">
        <v>4.07</v>
      </c>
      <c r="B54" s="35" t="s">
        <v>339</v>
      </c>
      <c r="C54" s="35" t="s">
        <v>124</v>
      </c>
      <c r="D54" s="35" t="s">
        <v>129</v>
      </c>
      <c r="E54" s="34"/>
      <c r="F54" s="36"/>
      <c r="G54" s="36">
        <v>1</v>
      </c>
      <c r="H54" s="36"/>
      <c r="I54" s="36"/>
      <c r="J54" s="36"/>
      <c r="K54" s="36"/>
      <c r="L54" s="36"/>
      <c r="M54" s="36"/>
      <c r="N54" s="36"/>
      <c r="O54" s="36"/>
      <c r="P54" s="36"/>
      <c r="Q54" s="57">
        <f t="shared" si="0"/>
        <v>1</v>
      </c>
      <c r="R54" s="15" t="s">
        <v>340</v>
      </c>
      <c r="S54" s="34" t="s">
        <v>319</v>
      </c>
    </row>
    <row r="55" spans="1:19" x14ac:dyDescent="0.25">
      <c r="A55" s="31">
        <v>4.08</v>
      </c>
      <c r="B55" s="35" t="s">
        <v>341</v>
      </c>
      <c r="C55" s="35" t="s">
        <v>131</v>
      </c>
      <c r="D55" s="35" t="s">
        <v>127</v>
      </c>
      <c r="E55" s="34"/>
      <c r="F55" s="36">
        <v>5</v>
      </c>
      <c r="G55" s="36">
        <v>30</v>
      </c>
      <c r="H55" s="36"/>
      <c r="I55" s="36"/>
      <c r="J55" s="36"/>
      <c r="K55" s="36"/>
      <c r="L55" s="36">
        <v>2</v>
      </c>
      <c r="M55" s="36"/>
      <c r="N55" s="36"/>
      <c r="O55" s="36"/>
      <c r="P55" s="36"/>
      <c r="Q55" s="57">
        <f t="shared" si="0"/>
        <v>37</v>
      </c>
      <c r="R55" s="15" t="s">
        <v>340</v>
      </c>
      <c r="S55" s="34" t="s">
        <v>319</v>
      </c>
    </row>
    <row r="56" spans="1:19" x14ac:dyDescent="0.25">
      <c r="A56" s="31">
        <v>4.09</v>
      </c>
      <c r="B56" s="35" t="s">
        <v>341</v>
      </c>
      <c r="C56" s="35" t="s">
        <v>133</v>
      </c>
      <c r="D56" s="35" t="s">
        <v>120</v>
      </c>
      <c r="E56" s="39"/>
      <c r="F56" s="36"/>
      <c r="G56" s="36">
        <v>6</v>
      </c>
      <c r="H56" s="36"/>
      <c r="I56" s="36"/>
      <c r="J56" s="36"/>
      <c r="K56" s="36"/>
      <c r="L56" s="36">
        <v>2</v>
      </c>
      <c r="M56" s="36"/>
      <c r="N56" s="36"/>
      <c r="O56" s="36"/>
      <c r="P56" s="36">
        <v>1</v>
      </c>
      <c r="Q56" s="57">
        <f t="shared" si="0"/>
        <v>9</v>
      </c>
      <c r="R56" s="15" t="s">
        <v>340</v>
      </c>
      <c r="S56" s="34" t="s">
        <v>319</v>
      </c>
    </row>
    <row r="57" spans="1:19" ht="28.8" x14ac:dyDescent="0.25">
      <c r="A57" s="31">
        <v>4.0999999999999996</v>
      </c>
      <c r="B57" s="35" t="s">
        <v>342</v>
      </c>
      <c r="C57" s="35" t="s">
        <v>135</v>
      </c>
      <c r="D57" s="35" t="s">
        <v>136</v>
      </c>
      <c r="E57" s="34"/>
      <c r="F57" s="36"/>
      <c r="G57" s="36">
        <v>4</v>
      </c>
      <c r="H57" s="36"/>
      <c r="I57" s="36"/>
      <c r="J57" s="36"/>
      <c r="K57" s="36"/>
      <c r="L57" s="36"/>
      <c r="M57" s="36"/>
      <c r="N57" s="36"/>
      <c r="O57" s="36"/>
      <c r="P57" s="36"/>
      <c r="Q57" s="57">
        <f t="shared" si="0"/>
        <v>4</v>
      </c>
      <c r="R57" s="15" t="s">
        <v>340</v>
      </c>
      <c r="S57" s="34" t="s">
        <v>319</v>
      </c>
    </row>
    <row r="58" spans="1:19" ht="28.8" x14ac:dyDescent="0.25">
      <c r="A58" s="31">
        <v>4.1100000000000003</v>
      </c>
      <c r="B58" s="35" t="s">
        <v>342</v>
      </c>
      <c r="C58" s="35" t="s">
        <v>135</v>
      </c>
      <c r="D58" s="35" t="s">
        <v>138</v>
      </c>
      <c r="E58" s="34"/>
      <c r="F58" s="36"/>
      <c r="G58" s="36">
        <v>19</v>
      </c>
      <c r="H58" s="36"/>
      <c r="I58" s="36"/>
      <c r="J58" s="36"/>
      <c r="K58" s="36"/>
      <c r="L58" s="36"/>
      <c r="M58" s="36"/>
      <c r="N58" s="36"/>
      <c r="O58" s="36"/>
      <c r="P58" s="36"/>
      <c r="Q58" s="57">
        <f t="shared" si="0"/>
        <v>19</v>
      </c>
      <c r="R58" s="15" t="s">
        <v>340</v>
      </c>
      <c r="S58" s="34" t="s">
        <v>319</v>
      </c>
    </row>
    <row r="59" spans="1:19" ht="28.8" x14ac:dyDescent="0.25">
      <c r="A59" s="31">
        <v>4.12</v>
      </c>
      <c r="B59" s="35" t="s">
        <v>343</v>
      </c>
      <c r="C59" s="35" t="s">
        <v>135</v>
      </c>
      <c r="D59" s="35" t="s">
        <v>136</v>
      </c>
      <c r="E59" s="39"/>
      <c r="F59" s="59">
        <v>94</v>
      </c>
      <c r="G59" s="36">
        <v>405</v>
      </c>
      <c r="H59" s="36"/>
      <c r="I59" s="36"/>
      <c r="J59" s="36"/>
      <c r="K59" s="36"/>
      <c r="L59" s="36">
        <v>12</v>
      </c>
      <c r="M59" s="36"/>
      <c r="N59" s="36"/>
      <c r="O59" s="36"/>
      <c r="P59" s="36">
        <v>88</v>
      </c>
      <c r="Q59" s="57">
        <f t="shared" si="0"/>
        <v>599</v>
      </c>
      <c r="R59" s="15" t="s">
        <v>340</v>
      </c>
      <c r="S59" s="34" t="s">
        <v>319</v>
      </c>
    </row>
    <row r="60" spans="1:19" ht="28.8" x14ac:dyDescent="0.25">
      <c r="A60" s="31">
        <v>4.13</v>
      </c>
      <c r="B60" s="35" t="s">
        <v>343</v>
      </c>
      <c r="C60" s="35" t="s">
        <v>135</v>
      </c>
      <c r="D60" s="35" t="s">
        <v>140</v>
      </c>
      <c r="E60" s="39"/>
      <c r="F60" s="59">
        <v>7</v>
      </c>
      <c r="G60" s="36">
        <v>2</v>
      </c>
      <c r="H60" s="36"/>
      <c r="I60" s="36"/>
      <c r="J60" s="36"/>
      <c r="K60" s="36"/>
      <c r="L60" s="36"/>
      <c r="M60" s="36"/>
      <c r="N60" s="36"/>
      <c r="O60" s="36"/>
      <c r="P60" s="36">
        <v>13</v>
      </c>
      <c r="Q60" s="57">
        <f t="shared" si="0"/>
        <v>22</v>
      </c>
      <c r="R60" s="15" t="s">
        <v>340</v>
      </c>
      <c r="S60" s="34" t="s">
        <v>319</v>
      </c>
    </row>
    <row r="61" spans="1:19" ht="28.8" x14ac:dyDescent="0.25">
      <c r="A61" s="31">
        <v>4.1399999999999997</v>
      </c>
      <c r="B61" s="35" t="s">
        <v>343</v>
      </c>
      <c r="C61" s="35" t="s">
        <v>135</v>
      </c>
      <c r="D61" s="35" t="s">
        <v>138</v>
      </c>
      <c r="E61" s="39"/>
      <c r="F61" s="59">
        <v>27</v>
      </c>
      <c r="G61" s="36">
        <v>122</v>
      </c>
      <c r="H61" s="36"/>
      <c r="I61" s="36"/>
      <c r="J61" s="36"/>
      <c r="K61" s="36"/>
      <c r="L61" s="36"/>
      <c r="M61" s="36"/>
      <c r="N61" s="36"/>
      <c r="O61" s="36"/>
      <c r="P61" s="36">
        <v>17</v>
      </c>
      <c r="Q61" s="36">
        <f t="shared" si="0"/>
        <v>166</v>
      </c>
      <c r="R61" s="15" t="s">
        <v>340</v>
      </c>
      <c r="S61" s="34" t="s">
        <v>319</v>
      </c>
    </row>
    <row r="62" spans="1:19" ht="28.8" x14ac:dyDescent="0.25">
      <c r="A62" s="31">
        <v>4.1500000000000004</v>
      </c>
      <c r="B62" s="35" t="s">
        <v>343</v>
      </c>
      <c r="C62" s="35" t="s">
        <v>135</v>
      </c>
      <c r="D62" s="35" t="s">
        <v>141</v>
      </c>
      <c r="E62" s="39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>
        <v>6</v>
      </c>
      <c r="Q62" s="36">
        <f t="shared" si="0"/>
        <v>6</v>
      </c>
      <c r="R62" s="15" t="s">
        <v>340</v>
      </c>
      <c r="S62" s="34" t="s">
        <v>319</v>
      </c>
    </row>
    <row r="63" spans="1:19" ht="28.8" x14ac:dyDescent="0.25">
      <c r="A63" s="31">
        <v>4.16</v>
      </c>
      <c r="B63" s="35" t="s">
        <v>343</v>
      </c>
      <c r="C63" s="35" t="s">
        <v>135</v>
      </c>
      <c r="D63" s="35" t="s">
        <v>142</v>
      </c>
      <c r="E63" s="39"/>
      <c r="F63" s="59">
        <v>7</v>
      </c>
      <c r="G63" s="36">
        <v>6</v>
      </c>
      <c r="H63" s="36"/>
      <c r="I63" s="36"/>
      <c r="J63" s="36"/>
      <c r="K63" s="36"/>
      <c r="L63" s="36"/>
      <c r="M63" s="36"/>
      <c r="N63" s="36"/>
      <c r="O63" s="36"/>
      <c r="P63" s="36">
        <v>14</v>
      </c>
      <c r="Q63" s="36">
        <f t="shared" si="0"/>
        <v>27</v>
      </c>
      <c r="R63" s="15" t="s">
        <v>340</v>
      </c>
      <c r="S63" s="34" t="s">
        <v>319</v>
      </c>
    </row>
    <row r="64" spans="1:19" ht="28.8" x14ac:dyDescent="0.25">
      <c r="A64" s="31">
        <v>4.17</v>
      </c>
      <c r="B64" s="35" t="s">
        <v>343</v>
      </c>
      <c r="C64" s="35" t="s">
        <v>135</v>
      </c>
      <c r="D64" s="35" t="s">
        <v>143</v>
      </c>
      <c r="E64" s="39"/>
      <c r="F64" s="59">
        <v>6</v>
      </c>
      <c r="G64" s="36">
        <v>49</v>
      </c>
      <c r="H64" s="36"/>
      <c r="I64" s="36"/>
      <c r="J64" s="36"/>
      <c r="K64" s="36"/>
      <c r="L64" s="36">
        <v>3</v>
      </c>
      <c r="M64" s="36"/>
      <c r="N64" s="36"/>
      <c r="O64" s="36"/>
      <c r="P64" s="36"/>
      <c r="Q64" s="36">
        <f t="shared" si="0"/>
        <v>58</v>
      </c>
      <c r="R64" s="15" t="s">
        <v>340</v>
      </c>
      <c r="S64" s="34" t="s">
        <v>319</v>
      </c>
    </row>
    <row r="65" spans="1:19" ht="28.8" x14ac:dyDescent="0.25">
      <c r="A65" s="31">
        <v>4.18</v>
      </c>
      <c r="B65" s="35" t="s">
        <v>343</v>
      </c>
      <c r="C65" s="35" t="s">
        <v>135</v>
      </c>
      <c r="D65" s="35" t="s">
        <v>144</v>
      </c>
      <c r="E65" s="39"/>
      <c r="F65" s="36"/>
      <c r="G65" s="36">
        <v>2</v>
      </c>
      <c r="H65" s="36"/>
      <c r="I65" s="36"/>
      <c r="J65" s="36"/>
      <c r="K65" s="36"/>
      <c r="L65" s="36"/>
      <c r="M65" s="36"/>
      <c r="N65" s="36"/>
      <c r="O65" s="36"/>
      <c r="P65" s="36">
        <v>22</v>
      </c>
      <c r="Q65" s="36">
        <f t="shared" si="0"/>
        <v>24</v>
      </c>
      <c r="R65" s="15" t="s">
        <v>340</v>
      </c>
      <c r="S65" s="34" t="s">
        <v>319</v>
      </c>
    </row>
    <row r="66" spans="1:19" ht="28.8" x14ac:dyDescent="0.25">
      <c r="A66" s="31">
        <v>4.1900000000000004</v>
      </c>
      <c r="B66" s="35" t="s">
        <v>343</v>
      </c>
      <c r="C66" s="35" t="s">
        <v>135</v>
      </c>
      <c r="D66" s="35" t="s">
        <v>145</v>
      </c>
      <c r="E66" s="39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>
        <v>6</v>
      </c>
      <c r="Q66" s="36">
        <f t="shared" si="0"/>
        <v>6</v>
      </c>
      <c r="R66" s="15" t="s">
        <v>340</v>
      </c>
      <c r="S66" s="34" t="s">
        <v>319</v>
      </c>
    </row>
    <row r="67" spans="1:19" ht="28.8" x14ac:dyDescent="0.25">
      <c r="A67" s="31">
        <v>4.2</v>
      </c>
      <c r="B67" s="35" t="s">
        <v>343</v>
      </c>
      <c r="C67" s="35" t="s">
        <v>135</v>
      </c>
      <c r="D67" s="35" t="s">
        <v>146</v>
      </c>
      <c r="E67" s="39"/>
      <c r="F67" s="36"/>
      <c r="G67" s="36">
        <v>10</v>
      </c>
      <c r="H67" s="36"/>
      <c r="I67" s="36"/>
      <c r="J67" s="36"/>
      <c r="K67" s="36"/>
      <c r="L67" s="36"/>
      <c r="M67" s="36"/>
      <c r="N67" s="36"/>
      <c r="O67" s="36"/>
      <c r="P67" s="36">
        <v>2</v>
      </c>
      <c r="Q67" s="36">
        <f t="shared" si="0"/>
        <v>12</v>
      </c>
      <c r="R67" s="15" t="s">
        <v>340</v>
      </c>
      <c r="S67" s="34" t="s">
        <v>319</v>
      </c>
    </row>
    <row r="68" spans="1:19" ht="28.8" x14ac:dyDescent="0.25">
      <c r="A68" s="31">
        <v>4.21</v>
      </c>
      <c r="B68" s="35" t="s">
        <v>343</v>
      </c>
      <c r="C68" s="35" t="s">
        <v>135</v>
      </c>
      <c r="D68" s="35" t="s">
        <v>147</v>
      </c>
      <c r="E68" s="39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>
        <v>19</v>
      </c>
      <c r="Q68" s="36">
        <f t="shared" si="0"/>
        <v>19</v>
      </c>
      <c r="R68" s="15" t="s">
        <v>340</v>
      </c>
      <c r="S68" s="34" t="s">
        <v>319</v>
      </c>
    </row>
    <row r="69" spans="1:19" ht="28.8" x14ac:dyDescent="0.25">
      <c r="A69" s="31">
        <v>4.22</v>
      </c>
      <c r="B69" s="35" t="s">
        <v>344</v>
      </c>
      <c r="C69" s="35" t="s">
        <v>194</v>
      </c>
      <c r="D69" s="35" t="s">
        <v>120</v>
      </c>
      <c r="E69" s="39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>
        <v>4</v>
      </c>
      <c r="Q69" s="36">
        <f t="shared" si="0"/>
        <v>4</v>
      </c>
      <c r="R69" s="15" t="s">
        <v>340</v>
      </c>
      <c r="S69" s="34" t="s">
        <v>319</v>
      </c>
    </row>
    <row r="70" spans="1:19" ht="28.8" x14ac:dyDescent="0.25">
      <c r="A70" s="31">
        <v>4.2300000000000004</v>
      </c>
      <c r="B70" s="35" t="s">
        <v>345</v>
      </c>
      <c r="C70" s="35" t="s">
        <v>149</v>
      </c>
      <c r="D70" s="35" t="s">
        <v>150</v>
      </c>
      <c r="E70" s="39"/>
      <c r="F70" s="36"/>
      <c r="G70" s="36">
        <v>6</v>
      </c>
      <c r="H70" s="36"/>
      <c r="I70" s="36"/>
      <c r="J70" s="36"/>
      <c r="K70" s="36"/>
      <c r="L70" s="36">
        <v>2</v>
      </c>
      <c r="M70" s="36"/>
      <c r="N70" s="36"/>
      <c r="O70" s="36"/>
      <c r="P70" s="36">
        <v>1</v>
      </c>
      <c r="Q70" s="36">
        <f t="shared" si="0"/>
        <v>9</v>
      </c>
      <c r="R70" s="15" t="s">
        <v>340</v>
      </c>
      <c r="S70" s="34" t="s">
        <v>319</v>
      </c>
    </row>
    <row r="71" spans="1:19" ht="28.8" x14ac:dyDescent="0.25">
      <c r="A71" s="31">
        <v>4.2399999999999904</v>
      </c>
      <c r="B71" s="35" t="s">
        <v>345</v>
      </c>
      <c r="C71" s="35" t="s">
        <v>149</v>
      </c>
      <c r="D71" s="35" t="s">
        <v>151</v>
      </c>
      <c r="E71" s="39"/>
      <c r="F71" s="36"/>
      <c r="G71" s="36">
        <v>7</v>
      </c>
      <c r="H71" s="36"/>
      <c r="I71" s="36"/>
      <c r="J71" s="36"/>
      <c r="K71" s="36"/>
      <c r="L71" s="36"/>
      <c r="M71" s="36"/>
      <c r="N71" s="36"/>
      <c r="O71" s="36"/>
      <c r="P71" s="36">
        <v>2</v>
      </c>
      <c r="Q71" s="36">
        <f t="shared" ref="Q71:Q135" si="2">SUM(E71:P71)</f>
        <v>9</v>
      </c>
      <c r="R71" s="15" t="s">
        <v>340</v>
      </c>
      <c r="S71" s="34" t="s">
        <v>319</v>
      </c>
    </row>
    <row r="72" spans="1:19" ht="28.8" x14ac:dyDescent="0.25">
      <c r="A72" s="31">
        <v>4.2499999999999902</v>
      </c>
      <c r="B72" s="35" t="s">
        <v>345</v>
      </c>
      <c r="C72" s="35" t="s">
        <v>149</v>
      </c>
      <c r="D72" s="35" t="s">
        <v>152</v>
      </c>
      <c r="E72" s="39"/>
      <c r="F72" s="36"/>
      <c r="G72" s="36">
        <v>30</v>
      </c>
      <c r="H72" s="36"/>
      <c r="I72" s="36"/>
      <c r="J72" s="36"/>
      <c r="K72" s="36"/>
      <c r="L72" s="36">
        <v>2</v>
      </c>
      <c r="M72" s="36"/>
      <c r="N72" s="36"/>
      <c r="O72" s="36"/>
      <c r="P72" s="36"/>
      <c r="Q72" s="36">
        <f t="shared" si="2"/>
        <v>32</v>
      </c>
      <c r="R72" s="15" t="s">
        <v>340</v>
      </c>
      <c r="S72" s="34" t="s">
        <v>319</v>
      </c>
    </row>
    <row r="73" spans="1:19" ht="28.8" x14ac:dyDescent="0.25">
      <c r="A73" s="31">
        <v>4.25999999999999</v>
      </c>
      <c r="B73" s="35" t="s">
        <v>345</v>
      </c>
      <c r="C73" s="35" t="s">
        <v>149</v>
      </c>
      <c r="D73" s="35" t="s">
        <v>153</v>
      </c>
      <c r="E73" s="39"/>
      <c r="F73" s="36">
        <v>5</v>
      </c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>
        <f t="shared" si="2"/>
        <v>5</v>
      </c>
      <c r="R73" s="15" t="s">
        <v>340</v>
      </c>
      <c r="S73" s="34" t="s">
        <v>319</v>
      </c>
    </row>
    <row r="74" spans="1:19" ht="28.8" x14ac:dyDescent="0.25">
      <c r="A74" s="31">
        <v>4.2699999999999898</v>
      </c>
      <c r="B74" s="35" t="s">
        <v>346</v>
      </c>
      <c r="C74" s="35" t="s">
        <v>155</v>
      </c>
      <c r="D74" s="35" t="s">
        <v>156</v>
      </c>
      <c r="E74" s="39"/>
      <c r="F74" s="36"/>
      <c r="G74" s="36">
        <v>4</v>
      </c>
      <c r="H74" s="36"/>
      <c r="I74" s="36"/>
      <c r="J74" s="36"/>
      <c r="K74" s="36"/>
      <c r="L74" s="36"/>
      <c r="M74" s="36"/>
      <c r="N74" s="36"/>
      <c r="O74" s="36"/>
      <c r="P74" s="36"/>
      <c r="Q74" s="36">
        <f t="shared" si="2"/>
        <v>4</v>
      </c>
      <c r="R74" s="15" t="s">
        <v>340</v>
      </c>
      <c r="S74" s="34" t="s">
        <v>319</v>
      </c>
    </row>
    <row r="75" spans="1:19" ht="28.8" x14ac:dyDescent="0.25">
      <c r="A75" s="31">
        <v>4.2799999999999896</v>
      </c>
      <c r="B75" s="35" t="s">
        <v>346</v>
      </c>
      <c r="C75" s="35" t="s">
        <v>155</v>
      </c>
      <c r="D75" s="35" t="s">
        <v>158</v>
      </c>
      <c r="E75" s="39"/>
      <c r="F75" s="36"/>
      <c r="G75" s="36">
        <v>1</v>
      </c>
      <c r="H75" s="36"/>
      <c r="I75" s="36"/>
      <c r="J75" s="36"/>
      <c r="K75" s="36"/>
      <c r="L75" s="36"/>
      <c r="M75" s="36"/>
      <c r="N75" s="36"/>
      <c r="O75" s="36"/>
      <c r="P75" s="36"/>
      <c r="Q75" s="36">
        <f t="shared" si="2"/>
        <v>1</v>
      </c>
      <c r="R75" s="15" t="s">
        <v>340</v>
      </c>
      <c r="S75" s="34" t="s">
        <v>319</v>
      </c>
    </row>
    <row r="76" spans="1:19" ht="28.8" x14ac:dyDescent="0.25">
      <c r="A76" s="31">
        <v>4.2899999999999903</v>
      </c>
      <c r="B76" s="35" t="s">
        <v>346</v>
      </c>
      <c r="C76" s="35" t="s">
        <v>155</v>
      </c>
      <c r="D76" s="35" t="s">
        <v>159</v>
      </c>
      <c r="E76" s="39"/>
      <c r="F76" s="36"/>
      <c r="G76" s="36">
        <v>1</v>
      </c>
      <c r="H76" s="36"/>
      <c r="I76" s="36"/>
      <c r="J76" s="36"/>
      <c r="K76" s="36"/>
      <c r="L76" s="36"/>
      <c r="M76" s="36"/>
      <c r="N76" s="36"/>
      <c r="O76" s="36"/>
      <c r="P76" s="36"/>
      <c r="Q76" s="36">
        <f t="shared" si="2"/>
        <v>1</v>
      </c>
      <c r="R76" s="15" t="s">
        <v>340</v>
      </c>
      <c r="S76" s="34" t="s">
        <v>319</v>
      </c>
    </row>
    <row r="77" spans="1:19" ht="28.8" x14ac:dyDescent="0.25">
      <c r="A77" s="31">
        <v>4.2999999999999901</v>
      </c>
      <c r="B77" s="35" t="s">
        <v>347</v>
      </c>
      <c r="C77" s="35" t="s">
        <v>155</v>
      </c>
      <c r="D77" s="35" t="s">
        <v>161</v>
      </c>
      <c r="E77" s="39"/>
      <c r="F77" s="59">
        <v>1</v>
      </c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>
        <f t="shared" si="2"/>
        <v>1</v>
      </c>
      <c r="R77" s="15" t="s">
        <v>340</v>
      </c>
      <c r="S77" s="34" t="s">
        <v>319</v>
      </c>
    </row>
    <row r="78" spans="1:19" ht="28.8" x14ac:dyDescent="0.25">
      <c r="A78" s="31">
        <v>4.3099999999999898</v>
      </c>
      <c r="B78" s="35" t="s">
        <v>347</v>
      </c>
      <c r="C78" s="35" t="s">
        <v>155</v>
      </c>
      <c r="D78" s="35" t="s">
        <v>162</v>
      </c>
      <c r="E78" s="39"/>
      <c r="F78" s="59">
        <v>2</v>
      </c>
      <c r="G78" s="36"/>
      <c r="H78" s="36"/>
      <c r="I78" s="36"/>
      <c r="J78" s="36"/>
      <c r="K78" s="36"/>
      <c r="L78" s="36"/>
      <c r="M78" s="36"/>
      <c r="N78" s="36"/>
      <c r="O78" s="36"/>
      <c r="P78" s="36">
        <v>1</v>
      </c>
      <c r="Q78" s="36">
        <f t="shared" si="2"/>
        <v>3</v>
      </c>
      <c r="R78" s="15" t="s">
        <v>340</v>
      </c>
      <c r="S78" s="34" t="s">
        <v>319</v>
      </c>
    </row>
    <row r="79" spans="1:19" ht="28.8" x14ac:dyDescent="0.25">
      <c r="A79" s="31">
        <v>4.3199999999999896</v>
      </c>
      <c r="B79" s="35" t="s">
        <v>347</v>
      </c>
      <c r="C79" s="35" t="s">
        <v>155</v>
      </c>
      <c r="D79" s="35" t="s">
        <v>159</v>
      </c>
      <c r="E79" s="39"/>
      <c r="F79" s="59">
        <v>1</v>
      </c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>
        <f t="shared" si="2"/>
        <v>1</v>
      </c>
      <c r="R79" s="15" t="s">
        <v>340</v>
      </c>
      <c r="S79" s="34" t="s">
        <v>319</v>
      </c>
    </row>
    <row r="80" spans="1:19" ht="28.8" x14ac:dyDescent="0.25">
      <c r="A80" s="31">
        <v>4.3299999999999903</v>
      </c>
      <c r="B80" s="35" t="s">
        <v>347</v>
      </c>
      <c r="C80" s="35" t="s">
        <v>155</v>
      </c>
      <c r="D80" s="35" t="s">
        <v>163</v>
      </c>
      <c r="E80" s="39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>
        <v>1</v>
      </c>
      <c r="Q80" s="36">
        <f t="shared" si="2"/>
        <v>1</v>
      </c>
      <c r="R80" s="15" t="s">
        <v>340</v>
      </c>
      <c r="S80" s="34" t="s">
        <v>319</v>
      </c>
    </row>
    <row r="81" spans="1:19" ht="28.8" x14ac:dyDescent="0.25">
      <c r="A81" s="31">
        <v>4.3399999999999901</v>
      </c>
      <c r="B81" s="35" t="s">
        <v>347</v>
      </c>
      <c r="C81" s="35" t="s">
        <v>155</v>
      </c>
      <c r="D81" s="35" t="s">
        <v>164</v>
      </c>
      <c r="E81" s="39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>
        <v>1</v>
      </c>
      <c r="Q81" s="36">
        <f t="shared" si="2"/>
        <v>1</v>
      </c>
      <c r="R81" s="15" t="s">
        <v>340</v>
      </c>
      <c r="S81" s="34" t="s">
        <v>319</v>
      </c>
    </row>
    <row r="82" spans="1:19" ht="28.8" x14ac:dyDescent="0.25">
      <c r="A82" s="31">
        <v>4.3499999999999899</v>
      </c>
      <c r="B82" s="35" t="s">
        <v>347</v>
      </c>
      <c r="C82" s="35" t="s">
        <v>155</v>
      </c>
      <c r="D82" s="35" t="s">
        <v>165</v>
      </c>
      <c r="E82" s="39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>
        <v>2</v>
      </c>
      <c r="Q82" s="36">
        <f t="shared" si="2"/>
        <v>2</v>
      </c>
      <c r="R82" s="15" t="s">
        <v>340</v>
      </c>
      <c r="S82" s="34" t="s">
        <v>319</v>
      </c>
    </row>
    <row r="83" spans="1:19" ht="28.8" x14ac:dyDescent="0.25">
      <c r="A83" s="31">
        <v>4.3599999999999897</v>
      </c>
      <c r="B83" s="35" t="s">
        <v>347</v>
      </c>
      <c r="C83" s="35" t="s">
        <v>155</v>
      </c>
      <c r="D83" s="35" t="s">
        <v>166</v>
      </c>
      <c r="E83" s="39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>
        <v>2</v>
      </c>
      <c r="Q83" s="36">
        <f t="shared" si="2"/>
        <v>2</v>
      </c>
      <c r="R83" s="15" t="s">
        <v>340</v>
      </c>
      <c r="S83" s="34" t="s">
        <v>319</v>
      </c>
    </row>
    <row r="84" spans="1:19" ht="28.8" x14ac:dyDescent="0.25">
      <c r="A84" s="31">
        <v>4.3699999999999903</v>
      </c>
      <c r="B84" s="35" t="s">
        <v>347</v>
      </c>
      <c r="C84" s="35" t="s">
        <v>155</v>
      </c>
      <c r="D84" s="35" t="s">
        <v>167</v>
      </c>
      <c r="E84" s="39"/>
      <c r="F84" s="36"/>
      <c r="G84" s="36">
        <v>2</v>
      </c>
      <c r="H84" s="36"/>
      <c r="I84" s="36"/>
      <c r="J84" s="36"/>
      <c r="K84" s="36"/>
      <c r="L84" s="36"/>
      <c r="M84" s="36"/>
      <c r="N84" s="36"/>
      <c r="O84" s="36"/>
      <c r="P84" s="36"/>
      <c r="Q84" s="36">
        <f t="shared" si="2"/>
        <v>2</v>
      </c>
      <c r="R84" s="15" t="s">
        <v>340</v>
      </c>
      <c r="S84" s="34" t="s">
        <v>319</v>
      </c>
    </row>
    <row r="85" spans="1:19" ht="28.8" x14ac:dyDescent="0.25">
      <c r="A85" s="31">
        <v>4.3799999999999901</v>
      </c>
      <c r="B85" s="35" t="s">
        <v>347</v>
      </c>
      <c r="C85" s="35" t="s">
        <v>155</v>
      </c>
      <c r="D85" s="35" t="s">
        <v>168</v>
      </c>
      <c r="E85" s="39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>
        <v>1</v>
      </c>
      <c r="Q85" s="36">
        <f t="shared" si="2"/>
        <v>1</v>
      </c>
      <c r="R85" s="15" t="s">
        <v>340</v>
      </c>
      <c r="S85" s="34" t="s">
        <v>319</v>
      </c>
    </row>
    <row r="86" spans="1:19" ht="28.8" x14ac:dyDescent="0.25">
      <c r="A86" s="31">
        <v>4.3899999999999899</v>
      </c>
      <c r="B86" s="35" t="s">
        <v>348</v>
      </c>
      <c r="C86" s="35" t="s">
        <v>349</v>
      </c>
      <c r="D86" s="35" t="s">
        <v>207</v>
      </c>
      <c r="E86" s="39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>
        <v>2</v>
      </c>
      <c r="Q86" s="36">
        <f t="shared" si="2"/>
        <v>2</v>
      </c>
      <c r="R86" s="15" t="s">
        <v>340</v>
      </c>
      <c r="S86" s="34" t="s">
        <v>319</v>
      </c>
    </row>
    <row r="87" spans="1:19" ht="28.8" x14ac:dyDescent="0.25">
      <c r="A87" s="31">
        <v>4.3999999999999897</v>
      </c>
      <c r="B87" s="35" t="s">
        <v>350</v>
      </c>
      <c r="C87" s="35" t="s">
        <v>170</v>
      </c>
      <c r="D87" s="35" t="s">
        <v>171</v>
      </c>
      <c r="E87" s="39"/>
      <c r="F87" s="36">
        <v>8</v>
      </c>
      <c r="G87" s="36"/>
      <c r="H87" s="36"/>
      <c r="I87" s="36"/>
      <c r="J87" s="36"/>
      <c r="K87" s="36"/>
      <c r="L87" s="36"/>
      <c r="M87" s="36"/>
      <c r="N87" s="36"/>
      <c r="O87" s="36"/>
      <c r="P87" s="36">
        <v>2</v>
      </c>
      <c r="Q87" s="36">
        <f t="shared" si="2"/>
        <v>10</v>
      </c>
      <c r="R87" s="15" t="s">
        <v>340</v>
      </c>
      <c r="S87" s="34" t="s">
        <v>319</v>
      </c>
    </row>
    <row r="88" spans="1:19" ht="28.8" x14ac:dyDescent="0.25">
      <c r="A88" s="31">
        <v>4.4099999999999904</v>
      </c>
      <c r="B88" s="35" t="s">
        <v>350</v>
      </c>
      <c r="C88" s="35" t="s">
        <v>170</v>
      </c>
      <c r="D88" s="35" t="s">
        <v>172</v>
      </c>
      <c r="E88" s="39"/>
      <c r="F88" s="36">
        <v>7</v>
      </c>
      <c r="G88" s="36">
        <v>29</v>
      </c>
      <c r="H88" s="36"/>
      <c r="I88" s="36"/>
      <c r="J88" s="36"/>
      <c r="K88" s="36"/>
      <c r="L88" s="36">
        <v>2</v>
      </c>
      <c r="M88" s="36"/>
      <c r="N88" s="36"/>
      <c r="O88" s="36"/>
      <c r="P88" s="36"/>
      <c r="Q88" s="36">
        <f t="shared" si="2"/>
        <v>38</v>
      </c>
      <c r="R88" s="15" t="s">
        <v>340</v>
      </c>
      <c r="S88" s="34" t="s">
        <v>319</v>
      </c>
    </row>
    <row r="89" spans="1:19" ht="28.8" x14ac:dyDescent="0.25">
      <c r="A89" s="31">
        <v>4.4199999999999902</v>
      </c>
      <c r="B89" s="35" t="s">
        <v>351</v>
      </c>
      <c r="C89" s="35" t="s">
        <v>170</v>
      </c>
      <c r="D89" s="35" t="s">
        <v>174</v>
      </c>
      <c r="E89" s="39"/>
      <c r="F89" s="36">
        <v>2</v>
      </c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>
        <f t="shared" si="2"/>
        <v>2</v>
      </c>
      <c r="R89" s="15" t="s">
        <v>340</v>
      </c>
      <c r="S89" s="34" t="s">
        <v>319</v>
      </c>
    </row>
    <row r="90" spans="1:19" ht="28.8" x14ac:dyDescent="0.25">
      <c r="A90" s="31">
        <v>4.4299999999999899</v>
      </c>
      <c r="B90" s="35" t="s">
        <v>351</v>
      </c>
      <c r="C90" s="35" t="s">
        <v>170</v>
      </c>
      <c r="D90" s="35" t="s">
        <v>175</v>
      </c>
      <c r="E90" s="39"/>
      <c r="F90" s="36">
        <v>7</v>
      </c>
      <c r="G90" s="36">
        <v>77</v>
      </c>
      <c r="H90" s="36"/>
      <c r="I90" s="36"/>
      <c r="J90" s="36"/>
      <c r="K90" s="36"/>
      <c r="L90" s="36">
        <v>8</v>
      </c>
      <c r="M90" s="36"/>
      <c r="N90" s="36"/>
      <c r="O90" s="36"/>
      <c r="P90" s="36">
        <v>22</v>
      </c>
      <c r="Q90" s="36">
        <f t="shared" si="2"/>
        <v>114</v>
      </c>
      <c r="R90" s="15" t="s">
        <v>340</v>
      </c>
      <c r="S90" s="34" t="s">
        <v>319</v>
      </c>
    </row>
    <row r="91" spans="1:19" ht="28.8" x14ac:dyDescent="0.25">
      <c r="A91" s="31">
        <v>4.4399999999999897</v>
      </c>
      <c r="B91" s="35" t="s">
        <v>351</v>
      </c>
      <c r="C91" s="35" t="s">
        <v>170</v>
      </c>
      <c r="D91" s="35" t="s">
        <v>352</v>
      </c>
      <c r="E91" s="39"/>
      <c r="F91" s="36"/>
      <c r="G91" s="36">
        <v>12</v>
      </c>
      <c r="H91" s="36"/>
      <c r="I91" s="36"/>
      <c r="J91" s="36"/>
      <c r="K91" s="36"/>
      <c r="L91" s="36"/>
      <c r="M91" s="36"/>
      <c r="N91" s="36"/>
      <c r="O91" s="36"/>
      <c r="P91" s="36">
        <v>1</v>
      </c>
      <c r="Q91" s="36">
        <f t="shared" si="2"/>
        <v>13</v>
      </c>
      <c r="R91" s="15" t="s">
        <v>340</v>
      </c>
      <c r="S91" s="34" t="s">
        <v>319</v>
      </c>
    </row>
    <row r="92" spans="1:19" ht="28.8" x14ac:dyDescent="0.25">
      <c r="A92" s="31">
        <v>4.4499999999999904</v>
      </c>
      <c r="B92" s="35" t="s">
        <v>351</v>
      </c>
      <c r="C92" s="35" t="s">
        <v>170</v>
      </c>
      <c r="D92" s="35" t="s">
        <v>353</v>
      </c>
      <c r="E92" s="39"/>
      <c r="F92" s="36">
        <v>2</v>
      </c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>
        <f t="shared" si="2"/>
        <v>2</v>
      </c>
      <c r="R92" s="15" t="s">
        <v>340</v>
      </c>
      <c r="S92" s="34" t="s">
        <v>319</v>
      </c>
    </row>
    <row r="93" spans="1:19" ht="28.8" x14ac:dyDescent="0.25">
      <c r="A93" s="31">
        <v>4.4599999999999902</v>
      </c>
      <c r="B93" s="35" t="s">
        <v>351</v>
      </c>
      <c r="C93" s="35" t="s">
        <v>170</v>
      </c>
      <c r="D93" s="35" t="s">
        <v>354</v>
      </c>
      <c r="E93" s="39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>
        <v>1</v>
      </c>
      <c r="Q93" s="36">
        <f t="shared" si="2"/>
        <v>1</v>
      </c>
      <c r="R93" s="15" t="s">
        <v>340</v>
      </c>
      <c r="S93" s="34" t="s">
        <v>319</v>
      </c>
    </row>
    <row r="94" spans="1:19" ht="28.8" x14ac:dyDescent="0.25">
      <c r="A94" s="31">
        <v>4.46999999999999</v>
      </c>
      <c r="B94" s="35" t="s">
        <v>351</v>
      </c>
      <c r="C94" s="35" t="s">
        <v>170</v>
      </c>
      <c r="D94" s="35" t="s">
        <v>355</v>
      </c>
      <c r="E94" s="39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>
        <v>2</v>
      </c>
      <c r="Q94" s="36">
        <f t="shared" si="2"/>
        <v>2</v>
      </c>
      <c r="R94" s="15" t="s">
        <v>340</v>
      </c>
      <c r="S94" s="34" t="s">
        <v>319</v>
      </c>
    </row>
    <row r="95" spans="1:19" ht="28.8" x14ac:dyDescent="0.25">
      <c r="A95" s="31">
        <v>4.4799999999999898</v>
      </c>
      <c r="B95" s="35" t="s">
        <v>351</v>
      </c>
      <c r="C95" s="35" t="s">
        <v>180</v>
      </c>
      <c r="D95" s="35" t="s">
        <v>181</v>
      </c>
      <c r="E95" s="39"/>
      <c r="F95" s="36"/>
      <c r="G95" s="36">
        <v>2</v>
      </c>
      <c r="H95" s="36"/>
      <c r="I95" s="36"/>
      <c r="J95" s="36"/>
      <c r="K95" s="36"/>
      <c r="L95" s="36"/>
      <c r="M95" s="36"/>
      <c r="N95" s="36"/>
      <c r="O95" s="36"/>
      <c r="P95" s="36"/>
      <c r="Q95" s="36">
        <f t="shared" si="2"/>
        <v>2</v>
      </c>
      <c r="R95" s="15" t="s">
        <v>340</v>
      </c>
      <c r="S95" s="34" t="s">
        <v>319</v>
      </c>
    </row>
    <row r="96" spans="1:19" ht="28.8" x14ac:dyDescent="0.25">
      <c r="A96" s="31">
        <v>4.4899999999999904</v>
      </c>
      <c r="B96" s="35" t="s">
        <v>356</v>
      </c>
      <c r="C96" s="35" t="s">
        <v>183</v>
      </c>
      <c r="D96" s="35" t="s">
        <v>184</v>
      </c>
      <c r="E96" s="39"/>
      <c r="F96" s="36">
        <v>76</v>
      </c>
      <c r="G96" s="36">
        <v>468</v>
      </c>
      <c r="H96" s="36"/>
      <c r="I96" s="36"/>
      <c r="J96" s="36"/>
      <c r="K96" s="36"/>
      <c r="L96" s="36">
        <v>21</v>
      </c>
      <c r="M96" s="36"/>
      <c r="N96" s="36"/>
      <c r="O96" s="36"/>
      <c r="P96" s="36">
        <v>98</v>
      </c>
      <c r="Q96" s="36">
        <f t="shared" si="2"/>
        <v>663</v>
      </c>
      <c r="R96" s="15" t="s">
        <v>340</v>
      </c>
      <c r="S96" s="34" t="s">
        <v>319</v>
      </c>
    </row>
    <row r="97" spans="1:19" ht="28.8" x14ac:dyDescent="0.25">
      <c r="A97" s="31">
        <v>4.4999999999999902</v>
      </c>
      <c r="B97" s="35" t="s">
        <v>356</v>
      </c>
      <c r="C97" s="35" t="s">
        <v>185</v>
      </c>
      <c r="D97" s="35" t="s">
        <v>186</v>
      </c>
      <c r="E97" s="39"/>
      <c r="F97" s="36">
        <v>4</v>
      </c>
      <c r="G97" s="36">
        <v>3</v>
      </c>
      <c r="H97" s="36"/>
      <c r="I97" s="36"/>
      <c r="J97" s="36"/>
      <c r="K97" s="36"/>
      <c r="L97" s="36"/>
      <c r="M97" s="36"/>
      <c r="N97" s="36"/>
      <c r="O97" s="36"/>
      <c r="P97" s="36"/>
      <c r="Q97" s="36">
        <f t="shared" si="2"/>
        <v>7</v>
      </c>
      <c r="R97" s="15" t="s">
        <v>340</v>
      </c>
      <c r="S97" s="34" t="s">
        <v>319</v>
      </c>
    </row>
    <row r="98" spans="1:19" ht="28.8" x14ac:dyDescent="0.25">
      <c r="A98" s="31">
        <v>4.50999999999999</v>
      </c>
      <c r="B98" s="35" t="s">
        <v>356</v>
      </c>
      <c r="C98" s="35" t="s">
        <v>185</v>
      </c>
      <c r="D98" s="35" t="s">
        <v>187</v>
      </c>
      <c r="E98" s="39"/>
      <c r="F98" s="36">
        <v>22</v>
      </c>
      <c r="G98" s="36">
        <v>109</v>
      </c>
      <c r="H98" s="36"/>
      <c r="I98" s="36"/>
      <c r="J98" s="36"/>
      <c r="K98" s="36"/>
      <c r="L98" s="36"/>
      <c r="M98" s="36"/>
      <c r="N98" s="36"/>
      <c r="O98" s="36"/>
      <c r="P98" s="36">
        <v>8</v>
      </c>
      <c r="Q98" s="36">
        <f t="shared" si="2"/>
        <v>139</v>
      </c>
      <c r="R98" s="15" t="s">
        <v>340</v>
      </c>
      <c r="S98" s="34" t="s">
        <v>319</v>
      </c>
    </row>
    <row r="99" spans="1:19" ht="28.8" x14ac:dyDescent="0.25">
      <c r="A99" s="31">
        <v>4.5199999999999898</v>
      </c>
      <c r="B99" s="35" t="s">
        <v>356</v>
      </c>
      <c r="C99" s="35" t="s">
        <v>185</v>
      </c>
      <c r="D99" s="35" t="s">
        <v>188</v>
      </c>
      <c r="E99" s="39"/>
      <c r="F99" s="36">
        <v>6</v>
      </c>
      <c r="G99" s="36">
        <v>7</v>
      </c>
      <c r="H99" s="36"/>
      <c r="I99" s="36"/>
      <c r="J99" s="36"/>
      <c r="K99" s="36"/>
      <c r="L99" s="36"/>
      <c r="M99" s="36"/>
      <c r="N99" s="36"/>
      <c r="O99" s="36"/>
      <c r="P99" s="36">
        <v>3</v>
      </c>
      <c r="Q99" s="36">
        <f t="shared" si="2"/>
        <v>16</v>
      </c>
      <c r="R99" s="15" t="s">
        <v>340</v>
      </c>
      <c r="S99" s="34" t="s">
        <v>319</v>
      </c>
    </row>
    <row r="100" spans="1:19" ht="28.8" x14ac:dyDescent="0.25">
      <c r="A100" s="31">
        <v>4.5299999999999896</v>
      </c>
      <c r="B100" s="35" t="s">
        <v>356</v>
      </c>
      <c r="C100" s="35" t="s">
        <v>185</v>
      </c>
      <c r="D100" s="35" t="s">
        <v>189</v>
      </c>
      <c r="E100" s="39"/>
      <c r="F100" s="36">
        <v>15</v>
      </c>
      <c r="G100" s="36">
        <v>124</v>
      </c>
      <c r="H100" s="36"/>
      <c r="I100" s="36"/>
      <c r="J100" s="36"/>
      <c r="K100" s="36"/>
      <c r="L100" s="36">
        <v>4</v>
      </c>
      <c r="M100" s="36"/>
      <c r="N100" s="36"/>
      <c r="O100" s="36"/>
      <c r="P100" s="36"/>
      <c r="Q100" s="36">
        <f t="shared" si="2"/>
        <v>143</v>
      </c>
      <c r="R100" s="15" t="s">
        <v>340</v>
      </c>
      <c r="S100" s="34" t="s">
        <v>319</v>
      </c>
    </row>
    <row r="101" spans="1:19" ht="28.8" x14ac:dyDescent="0.25">
      <c r="A101" s="31">
        <v>4.5399999999999903</v>
      </c>
      <c r="B101" s="35" t="s">
        <v>356</v>
      </c>
      <c r="C101" s="35" t="s">
        <v>185</v>
      </c>
      <c r="D101" s="35" t="s">
        <v>190</v>
      </c>
      <c r="E101" s="39"/>
      <c r="F101" s="36"/>
      <c r="G101" s="36">
        <v>5</v>
      </c>
      <c r="H101" s="36"/>
      <c r="I101" s="36"/>
      <c r="J101" s="36"/>
      <c r="K101" s="36"/>
      <c r="L101" s="36"/>
      <c r="M101" s="36"/>
      <c r="N101" s="36"/>
      <c r="O101" s="36"/>
      <c r="P101" s="36">
        <v>2</v>
      </c>
      <c r="Q101" s="36">
        <f t="shared" si="2"/>
        <v>7</v>
      </c>
      <c r="R101" s="15" t="s">
        <v>340</v>
      </c>
      <c r="S101" s="34" t="s">
        <v>319</v>
      </c>
    </row>
    <row r="102" spans="1:19" ht="28.8" x14ac:dyDescent="0.25">
      <c r="A102" s="31">
        <v>4.5499999999999901</v>
      </c>
      <c r="B102" s="35" t="s">
        <v>356</v>
      </c>
      <c r="C102" s="35" t="s">
        <v>185</v>
      </c>
      <c r="D102" s="35" t="s">
        <v>191</v>
      </c>
      <c r="E102" s="39"/>
      <c r="F102" s="36"/>
      <c r="G102" s="36">
        <v>3</v>
      </c>
      <c r="H102" s="36"/>
      <c r="I102" s="36"/>
      <c r="J102" s="36"/>
      <c r="K102" s="36"/>
      <c r="L102" s="36"/>
      <c r="M102" s="36"/>
      <c r="N102" s="36"/>
      <c r="O102" s="36"/>
      <c r="P102" s="36"/>
      <c r="Q102" s="36">
        <f t="shared" si="2"/>
        <v>3</v>
      </c>
      <c r="R102" s="15" t="s">
        <v>340</v>
      </c>
      <c r="S102" s="34" t="s">
        <v>319</v>
      </c>
    </row>
    <row r="103" spans="1:19" ht="28.8" x14ac:dyDescent="0.25">
      <c r="A103" s="31">
        <v>4.5599999999999898</v>
      </c>
      <c r="B103" s="35" t="s">
        <v>356</v>
      </c>
      <c r="C103" s="35" t="s">
        <v>185</v>
      </c>
      <c r="D103" s="35" t="s">
        <v>192</v>
      </c>
      <c r="E103" s="39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>
        <v>3</v>
      </c>
      <c r="Q103" s="36">
        <f t="shared" si="2"/>
        <v>3</v>
      </c>
      <c r="R103" s="15" t="s">
        <v>340</v>
      </c>
      <c r="S103" s="34" t="s">
        <v>319</v>
      </c>
    </row>
    <row r="104" spans="1:19" x14ac:dyDescent="0.25">
      <c r="A104" s="31">
        <v>4.5699999999999896</v>
      </c>
      <c r="B104" s="35" t="s">
        <v>357</v>
      </c>
      <c r="C104" s="35" t="s">
        <v>196</v>
      </c>
      <c r="D104" s="35" t="s">
        <v>197</v>
      </c>
      <c r="E104" s="39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>
        <v>2</v>
      </c>
      <c r="Q104" s="36">
        <f t="shared" si="2"/>
        <v>2</v>
      </c>
      <c r="R104" s="15" t="s">
        <v>340</v>
      </c>
      <c r="S104" s="34" t="s">
        <v>319</v>
      </c>
    </row>
    <row r="105" spans="1:19" x14ac:dyDescent="0.25">
      <c r="A105" s="31">
        <v>4.5799999999999903</v>
      </c>
      <c r="B105" s="35" t="s">
        <v>357</v>
      </c>
      <c r="C105" s="35" t="s">
        <v>196</v>
      </c>
      <c r="D105" s="35" t="s">
        <v>199</v>
      </c>
      <c r="E105" s="39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>
        <v>1</v>
      </c>
      <c r="Q105" s="36">
        <f t="shared" si="2"/>
        <v>1</v>
      </c>
      <c r="R105" s="15" t="s">
        <v>340</v>
      </c>
      <c r="S105" s="34" t="s">
        <v>319</v>
      </c>
    </row>
    <row r="106" spans="1:19" x14ac:dyDescent="0.25">
      <c r="A106" s="31">
        <v>4.5899999999999901</v>
      </c>
      <c r="B106" s="35" t="s">
        <v>357</v>
      </c>
      <c r="C106" s="35" t="s">
        <v>196</v>
      </c>
      <c r="D106" s="35" t="s">
        <v>156</v>
      </c>
      <c r="E106" s="39"/>
      <c r="F106" s="36">
        <v>5</v>
      </c>
      <c r="G106" s="36">
        <v>47</v>
      </c>
      <c r="H106" s="36"/>
      <c r="I106" s="36"/>
      <c r="J106" s="36"/>
      <c r="K106" s="36"/>
      <c r="L106" s="36"/>
      <c r="M106" s="36"/>
      <c r="N106" s="36"/>
      <c r="O106" s="36"/>
      <c r="P106" s="36"/>
      <c r="Q106" s="36">
        <f t="shared" si="2"/>
        <v>52</v>
      </c>
      <c r="R106" s="15" t="s">
        <v>340</v>
      </c>
      <c r="S106" s="34" t="s">
        <v>319</v>
      </c>
    </row>
    <row r="107" spans="1:19" x14ac:dyDescent="0.25">
      <c r="A107" s="31">
        <v>4.5999999999999899</v>
      </c>
      <c r="B107" s="35" t="s">
        <v>357</v>
      </c>
      <c r="C107" s="35" t="s">
        <v>196</v>
      </c>
      <c r="D107" s="35" t="s">
        <v>158</v>
      </c>
      <c r="E107" s="39"/>
      <c r="F107" s="36"/>
      <c r="G107" s="36">
        <v>1</v>
      </c>
      <c r="H107" s="36"/>
      <c r="I107" s="36"/>
      <c r="J107" s="36"/>
      <c r="K107" s="36"/>
      <c r="L107" s="36"/>
      <c r="M107" s="36"/>
      <c r="N107" s="36"/>
      <c r="O107" s="36"/>
      <c r="P107" s="36"/>
      <c r="Q107" s="36">
        <f t="shared" si="2"/>
        <v>1</v>
      </c>
      <c r="R107" s="15" t="s">
        <v>340</v>
      </c>
      <c r="S107" s="34" t="s">
        <v>319</v>
      </c>
    </row>
    <row r="108" spans="1:19" x14ac:dyDescent="0.25">
      <c r="A108" s="31">
        <v>4.6099999999999897</v>
      </c>
      <c r="B108" s="35" t="s">
        <v>357</v>
      </c>
      <c r="C108" s="35" t="s">
        <v>196</v>
      </c>
      <c r="D108" s="35" t="s">
        <v>200</v>
      </c>
      <c r="E108" s="39"/>
      <c r="F108" s="36">
        <v>3</v>
      </c>
      <c r="G108" s="36">
        <v>23</v>
      </c>
      <c r="H108" s="36"/>
      <c r="I108" s="36"/>
      <c r="J108" s="36"/>
      <c r="K108" s="36"/>
      <c r="L108" s="36"/>
      <c r="M108" s="36"/>
      <c r="N108" s="36"/>
      <c r="O108" s="36"/>
      <c r="P108" s="36"/>
      <c r="Q108" s="36">
        <f t="shared" si="2"/>
        <v>26</v>
      </c>
      <c r="R108" s="15" t="s">
        <v>340</v>
      </c>
      <c r="S108" s="34" t="s">
        <v>319</v>
      </c>
    </row>
    <row r="109" spans="1:19" x14ac:dyDescent="0.25">
      <c r="A109" s="31">
        <v>4.6199999999999903</v>
      </c>
      <c r="B109" s="35" t="s">
        <v>357</v>
      </c>
      <c r="C109" s="35" t="s">
        <v>196</v>
      </c>
      <c r="D109" s="35" t="s">
        <v>201</v>
      </c>
      <c r="E109" s="39"/>
      <c r="F109" s="36">
        <v>4</v>
      </c>
      <c r="G109" s="36">
        <v>5</v>
      </c>
      <c r="H109" s="36"/>
      <c r="I109" s="36"/>
      <c r="J109" s="36"/>
      <c r="K109" s="36"/>
      <c r="L109" s="36"/>
      <c r="M109" s="36"/>
      <c r="N109" s="36"/>
      <c r="O109" s="36"/>
      <c r="P109" s="36"/>
      <c r="Q109" s="36">
        <f t="shared" si="2"/>
        <v>9</v>
      </c>
      <c r="R109" s="15" t="s">
        <v>340</v>
      </c>
      <c r="S109" s="34" t="s">
        <v>319</v>
      </c>
    </row>
    <row r="110" spans="1:19" x14ac:dyDescent="0.25">
      <c r="A110" s="31">
        <v>4.6299999999999901</v>
      </c>
      <c r="B110" s="35" t="s">
        <v>357</v>
      </c>
      <c r="C110" s="35" t="s">
        <v>196</v>
      </c>
      <c r="D110" s="35" t="s">
        <v>202</v>
      </c>
      <c r="E110" s="39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>
        <v>2</v>
      </c>
      <c r="Q110" s="36">
        <f t="shared" si="2"/>
        <v>2</v>
      </c>
      <c r="R110" s="15" t="s">
        <v>340</v>
      </c>
      <c r="S110" s="34" t="s">
        <v>319</v>
      </c>
    </row>
    <row r="111" spans="1:19" x14ac:dyDescent="0.25">
      <c r="A111" s="31">
        <v>4.6399999999999899</v>
      </c>
      <c r="B111" s="35" t="s">
        <v>357</v>
      </c>
      <c r="C111" s="35" t="s">
        <v>196</v>
      </c>
      <c r="D111" s="35" t="s">
        <v>163</v>
      </c>
      <c r="E111" s="39"/>
      <c r="F111" s="36"/>
      <c r="G111" s="36">
        <v>1</v>
      </c>
      <c r="H111" s="36"/>
      <c r="I111" s="36"/>
      <c r="J111" s="36"/>
      <c r="K111" s="36"/>
      <c r="L111" s="36"/>
      <c r="M111" s="36"/>
      <c r="N111" s="36"/>
      <c r="O111" s="36"/>
      <c r="P111" s="36"/>
      <c r="Q111" s="36">
        <f t="shared" si="2"/>
        <v>1</v>
      </c>
      <c r="R111" s="15" t="s">
        <v>340</v>
      </c>
      <c r="S111" s="34" t="s">
        <v>319</v>
      </c>
    </row>
    <row r="112" spans="1:19" x14ac:dyDescent="0.25">
      <c r="A112" s="31">
        <v>4.6499999999999897</v>
      </c>
      <c r="B112" s="35" t="s">
        <v>357</v>
      </c>
      <c r="C112" s="35" t="s">
        <v>196</v>
      </c>
      <c r="D112" s="35" t="s">
        <v>203</v>
      </c>
      <c r="E112" s="39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>
        <v>2</v>
      </c>
      <c r="Q112" s="36">
        <f t="shared" si="2"/>
        <v>2</v>
      </c>
      <c r="R112" s="15" t="s">
        <v>340</v>
      </c>
      <c r="S112" s="34" t="s">
        <v>319</v>
      </c>
    </row>
    <row r="113" spans="1:19" x14ac:dyDescent="0.25">
      <c r="A113" s="31">
        <v>4.6599999999999904</v>
      </c>
      <c r="B113" s="35" t="s">
        <v>357</v>
      </c>
      <c r="C113" s="35" t="s">
        <v>196</v>
      </c>
      <c r="D113" s="35" t="s">
        <v>204</v>
      </c>
      <c r="E113" s="39"/>
      <c r="F113" s="36"/>
      <c r="G113" s="36">
        <v>3</v>
      </c>
      <c r="H113" s="36"/>
      <c r="I113" s="36"/>
      <c r="J113" s="36"/>
      <c r="K113" s="36"/>
      <c r="L113" s="36"/>
      <c r="M113" s="36"/>
      <c r="N113" s="36"/>
      <c r="O113" s="36"/>
      <c r="P113" s="36">
        <v>3</v>
      </c>
      <c r="Q113" s="36">
        <f t="shared" si="2"/>
        <v>6</v>
      </c>
      <c r="R113" s="15" t="s">
        <v>340</v>
      </c>
      <c r="S113" s="34" t="s">
        <v>319</v>
      </c>
    </row>
    <row r="114" spans="1:19" x14ac:dyDescent="0.25">
      <c r="A114" s="63"/>
      <c r="B114" s="43" t="s">
        <v>114</v>
      </c>
      <c r="C114" s="43" t="s">
        <v>358</v>
      </c>
      <c r="D114" s="43"/>
      <c r="E114" s="47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>
        <f>SUM(Q48:Q113)</f>
        <v>2398</v>
      </c>
      <c r="R114" s="65"/>
      <c r="S114" s="47"/>
    </row>
    <row r="115" spans="1:19" ht="28.8" x14ac:dyDescent="0.25">
      <c r="A115" s="46">
        <v>5.01</v>
      </c>
      <c r="B115" s="35" t="s">
        <v>339</v>
      </c>
      <c r="C115" s="35" t="s">
        <v>359</v>
      </c>
      <c r="D115" s="35" t="s">
        <v>360</v>
      </c>
      <c r="E115" s="39"/>
      <c r="F115" s="36">
        <v>13</v>
      </c>
      <c r="G115" s="36">
        <v>37</v>
      </c>
      <c r="H115" s="36"/>
      <c r="I115" s="36"/>
      <c r="J115" s="36"/>
      <c r="K115" s="36"/>
      <c r="L115" s="36">
        <v>2</v>
      </c>
      <c r="M115" s="36"/>
      <c r="N115" s="36"/>
      <c r="O115" s="36"/>
      <c r="P115" s="36">
        <v>2</v>
      </c>
      <c r="Q115" s="36">
        <f t="shared" si="2"/>
        <v>54</v>
      </c>
      <c r="R115" s="34" t="s">
        <v>340</v>
      </c>
      <c r="S115" s="34" t="s">
        <v>300</v>
      </c>
    </row>
    <row r="116" spans="1:19" ht="28.8" x14ac:dyDescent="0.25">
      <c r="A116" s="46">
        <v>5.0199999999999996</v>
      </c>
      <c r="B116" s="35" t="s">
        <v>339</v>
      </c>
      <c r="C116" s="35" t="s">
        <v>359</v>
      </c>
      <c r="D116" s="35" t="s">
        <v>361</v>
      </c>
      <c r="E116" s="39"/>
      <c r="F116" s="36">
        <v>4</v>
      </c>
      <c r="G116" s="36">
        <v>2</v>
      </c>
      <c r="H116" s="36"/>
      <c r="I116" s="36"/>
      <c r="J116" s="36"/>
      <c r="K116" s="36"/>
      <c r="L116" s="36"/>
      <c r="M116" s="36"/>
      <c r="N116" s="36"/>
      <c r="O116" s="36"/>
      <c r="P116" s="36"/>
      <c r="Q116" s="36">
        <f t="shared" si="2"/>
        <v>6</v>
      </c>
      <c r="R116" s="34" t="s">
        <v>340</v>
      </c>
      <c r="S116" s="34" t="s">
        <v>300</v>
      </c>
    </row>
    <row r="117" spans="1:19" ht="28.8" x14ac:dyDescent="0.25">
      <c r="A117" s="46">
        <v>5.03</v>
      </c>
      <c r="B117" s="35" t="s">
        <v>339</v>
      </c>
      <c r="C117" s="35" t="s">
        <v>359</v>
      </c>
      <c r="D117" s="35" t="s">
        <v>362</v>
      </c>
      <c r="E117" s="39"/>
      <c r="F117" s="36"/>
      <c r="G117" s="36">
        <v>4</v>
      </c>
      <c r="H117" s="36"/>
      <c r="I117" s="36"/>
      <c r="J117" s="36"/>
      <c r="K117" s="36"/>
      <c r="L117" s="36"/>
      <c r="M117" s="36"/>
      <c r="N117" s="36"/>
      <c r="O117" s="36"/>
      <c r="P117" s="36"/>
      <c r="Q117" s="36">
        <f t="shared" si="2"/>
        <v>4</v>
      </c>
      <c r="R117" s="34" t="s">
        <v>340</v>
      </c>
      <c r="S117" s="34" t="s">
        <v>300</v>
      </c>
    </row>
    <row r="118" spans="1:19" ht="28.8" x14ac:dyDescent="0.25">
      <c r="A118" s="46">
        <v>5.04</v>
      </c>
      <c r="B118" s="35" t="s">
        <v>339</v>
      </c>
      <c r="C118" s="35" t="s">
        <v>359</v>
      </c>
      <c r="D118" s="35" t="s">
        <v>363</v>
      </c>
      <c r="E118" s="39"/>
      <c r="F118" s="36">
        <v>34</v>
      </c>
      <c r="G118" s="36">
        <v>175</v>
      </c>
      <c r="H118" s="36"/>
      <c r="I118" s="36"/>
      <c r="J118" s="36"/>
      <c r="K118" s="36"/>
      <c r="L118" s="36">
        <v>1</v>
      </c>
      <c r="M118" s="36"/>
      <c r="N118" s="36"/>
      <c r="O118" s="36"/>
      <c r="P118" s="36">
        <v>3</v>
      </c>
      <c r="Q118" s="36">
        <f t="shared" si="2"/>
        <v>213</v>
      </c>
      <c r="R118" s="34" t="s">
        <v>340</v>
      </c>
      <c r="S118" s="34" t="s">
        <v>300</v>
      </c>
    </row>
    <row r="119" spans="1:19" ht="28.8" x14ac:dyDescent="0.25">
      <c r="A119" s="46">
        <v>5.05</v>
      </c>
      <c r="B119" s="35" t="s">
        <v>339</v>
      </c>
      <c r="C119" s="35" t="s">
        <v>359</v>
      </c>
      <c r="D119" s="35" t="s">
        <v>364</v>
      </c>
      <c r="E119" s="39"/>
      <c r="F119" s="36"/>
      <c r="G119" s="36">
        <v>2</v>
      </c>
      <c r="H119" s="36"/>
      <c r="I119" s="36"/>
      <c r="J119" s="36"/>
      <c r="K119" s="36"/>
      <c r="L119" s="36"/>
      <c r="M119" s="36"/>
      <c r="N119" s="36"/>
      <c r="O119" s="36"/>
      <c r="P119" s="36"/>
      <c r="Q119" s="36">
        <f t="shared" si="2"/>
        <v>2</v>
      </c>
      <c r="R119" s="34" t="s">
        <v>340</v>
      </c>
      <c r="S119" s="34" t="s">
        <v>300</v>
      </c>
    </row>
    <row r="120" spans="1:19" ht="28.8" x14ac:dyDescent="0.25">
      <c r="A120" s="46">
        <v>5.0599999999999996</v>
      </c>
      <c r="B120" s="35" t="s">
        <v>339</v>
      </c>
      <c r="C120" s="35" t="s">
        <v>359</v>
      </c>
      <c r="D120" s="35" t="s">
        <v>365</v>
      </c>
      <c r="E120" s="39"/>
      <c r="F120" s="36">
        <v>1</v>
      </c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>
        <f t="shared" si="2"/>
        <v>1</v>
      </c>
      <c r="R120" s="34" t="s">
        <v>340</v>
      </c>
      <c r="S120" s="34" t="s">
        <v>300</v>
      </c>
    </row>
    <row r="121" spans="1:19" ht="28.8" x14ac:dyDescent="0.25">
      <c r="A121" s="46">
        <v>5.07</v>
      </c>
      <c r="B121" s="35" t="s">
        <v>339</v>
      </c>
      <c r="C121" s="35" t="s">
        <v>359</v>
      </c>
      <c r="D121" s="35" t="s">
        <v>366</v>
      </c>
      <c r="E121" s="39"/>
      <c r="F121" s="36">
        <v>8</v>
      </c>
      <c r="G121" s="36">
        <v>12</v>
      </c>
      <c r="H121" s="36"/>
      <c r="I121" s="36"/>
      <c r="J121" s="36"/>
      <c r="K121" s="36"/>
      <c r="L121" s="36"/>
      <c r="M121" s="36"/>
      <c r="N121" s="36"/>
      <c r="O121" s="36"/>
      <c r="P121" s="36"/>
      <c r="Q121" s="36">
        <f t="shared" si="2"/>
        <v>20</v>
      </c>
      <c r="R121" s="34" t="s">
        <v>340</v>
      </c>
      <c r="S121" s="34" t="s">
        <v>300</v>
      </c>
    </row>
    <row r="122" spans="1:19" ht="28.8" x14ac:dyDescent="0.25">
      <c r="A122" s="46">
        <v>5.08</v>
      </c>
      <c r="B122" s="35" t="s">
        <v>339</v>
      </c>
      <c r="C122" s="35" t="s">
        <v>359</v>
      </c>
      <c r="D122" s="35" t="s">
        <v>367</v>
      </c>
      <c r="E122" s="39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>
        <v>2</v>
      </c>
      <c r="Q122" s="36">
        <f t="shared" si="2"/>
        <v>2</v>
      </c>
      <c r="R122" s="34" t="s">
        <v>340</v>
      </c>
      <c r="S122" s="34" t="s">
        <v>300</v>
      </c>
    </row>
    <row r="123" spans="1:19" ht="28.8" x14ac:dyDescent="0.25">
      <c r="A123" s="46">
        <v>5.09</v>
      </c>
      <c r="B123" s="35" t="s">
        <v>339</v>
      </c>
      <c r="C123" s="35" t="s">
        <v>359</v>
      </c>
      <c r="D123" s="35" t="s">
        <v>368</v>
      </c>
      <c r="E123" s="39"/>
      <c r="F123" s="36"/>
      <c r="G123" s="36">
        <v>2</v>
      </c>
      <c r="H123" s="36"/>
      <c r="I123" s="36"/>
      <c r="J123" s="36"/>
      <c r="K123" s="36"/>
      <c r="L123" s="36"/>
      <c r="M123" s="36"/>
      <c r="N123" s="36"/>
      <c r="O123" s="36"/>
      <c r="P123" s="36"/>
      <c r="Q123" s="36">
        <f t="shared" si="2"/>
        <v>2</v>
      </c>
      <c r="R123" s="34" t="s">
        <v>340</v>
      </c>
      <c r="S123" s="34" t="s">
        <v>300</v>
      </c>
    </row>
    <row r="124" spans="1:19" ht="28.8" x14ac:dyDescent="0.25">
      <c r="A124" s="46">
        <v>5.0999999999999996</v>
      </c>
      <c r="B124" s="35" t="s">
        <v>369</v>
      </c>
      <c r="C124" s="35" t="s">
        <v>370</v>
      </c>
      <c r="D124" s="35" t="s">
        <v>371</v>
      </c>
      <c r="E124" s="39"/>
      <c r="F124" s="36"/>
      <c r="G124" s="36"/>
      <c r="H124" s="36"/>
      <c r="I124" s="36"/>
      <c r="J124" s="36"/>
      <c r="K124" s="36"/>
      <c r="L124" s="36">
        <v>6</v>
      </c>
      <c r="M124" s="36"/>
      <c r="N124" s="36"/>
      <c r="O124" s="36"/>
      <c r="P124" s="36"/>
      <c r="Q124" s="36">
        <f t="shared" si="2"/>
        <v>6</v>
      </c>
      <c r="R124" s="34" t="s">
        <v>340</v>
      </c>
      <c r="S124" s="34" t="s">
        <v>300</v>
      </c>
    </row>
    <row r="125" spans="1:19" ht="28.8" x14ac:dyDescent="0.25">
      <c r="A125" s="46">
        <v>5.1100000000000003</v>
      </c>
      <c r="B125" s="35" t="s">
        <v>341</v>
      </c>
      <c r="C125" s="35" t="s">
        <v>372</v>
      </c>
      <c r="D125" s="35" t="s">
        <v>373</v>
      </c>
      <c r="E125" s="39"/>
      <c r="F125" s="36">
        <v>15</v>
      </c>
      <c r="G125" s="36">
        <v>132</v>
      </c>
      <c r="H125" s="36"/>
      <c r="I125" s="36"/>
      <c r="J125" s="36"/>
      <c r="K125" s="36"/>
      <c r="L125" s="36">
        <v>20</v>
      </c>
      <c r="M125" s="36"/>
      <c r="N125" s="36"/>
      <c r="O125" s="36"/>
      <c r="P125" s="36">
        <v>4</v>
      </c>
      <c r="Q125" s="36">
        <f t="shared" si="2"/>
        <v>171</v>
      </c>
      <c r="R125" s="34" t="s">
        <v>340</v>
      </c>
      <c r="S125" s="34" t="s">
        <v>300</v>
      </c>
    </row>
    <row r="126" spans="1:19" ht="28.8" x14ac:dyDescent="0.25">
      <c r="A126" s="46">
        <v>5.12</v>
      </c>
      <c r="B126" s="35" t="s">
        <v>341</v>
      </c>
      <c r="C126" s="35" t="s">
        <v>374</v>
      </c>
      <c r="D126" s="35" t="s">
        <v>375</v>
      </c>
      <c r="E126" s="39"/>
      <c r="F126" s="36">
        <v>5</v>
      </c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>
        <f t="shared" si="2"/>
        <v>5</v>
      </c>
      <c r="R126" s="34" t="s">
        <v>340</v>
      </c>
      <c r="S126" s="34" t="s">
        <v>300</v>
      </c>
    </row>
    <row r="127" spans="1:19" ht="28.8" x14ac:dyDescent="0.25">
      <c r="A127" s="46">
        <v>5.13</v>
      </c>
      <c r="B127" s="35" t="s">
        <v>342</v>
      </c>
      <c r="C127" s="35" t="s">
        <v>376</v>
      </c>
      <c r="D127" s="35" t="s">
        <v>377</v>
      </c>
      <c r="E127" s="39"/>
      <c r="F127" s="36">
        <v>5</v>
      </c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>
        <f t="shared" si="2"/>
        <v>5</v>
      </c>
      <c r="R127" s="34" t="s">
        <v>340</v>
      </c>
      <c r="S127" s="34" t="s">
        <v>300</v>
      </c>
    </row>
    <row r="128" spans="1:19" ht="28.8" x14ac:dyDescent="0.25">
      <c r="A128" s="46">
        <v>5.14</v>
      </c>
      <c r="B128" s="35" t="s">
        <v>342</v>
      </c>
      <c r="C128" s="35" t="s">
        <v>376</v>
      </c>
      <c r="D128" s="35" t="s">
        <v>371</v>
      </c>
      <c r="E128" s="39"/>
      <c r="F128" s="36">
        <v>3</v>
      </c>
      <c r="G128" s="36">
        <v>15</v>
      </c>
      <c r="H128" s="36"/>
      <c r="I128" s="36"/>
      <c r="J128" s="36"/>
      <c r="K128" s="36"/>
      <c r="L128" s="36">
        <v>11</v>
      </c>
      <c r="M128" s="36"/>
      <c r="N128" s="36"/>
      <c r="O128" s="36"/>
      <c r="P128" s="36">
        <v>1</v>
      </c>
      <c r="Q128" s="36">
        <f t="shared" si="2"/>
        <v>30</v>
      </c>
      <c r="R128" s="34" t="s">
        <v>340</v>
      </c>
      <c r="S128" s="34" t="s">
        <v>300</v>
      </c>
    </row>
    <row r="129" spans="1:19" ht="28.8" x14ac:dyDescent="0.25">
      <c r="A129" s="46">
        <v>5.15</v>
      </c>
      <c r="B129" s="35" t="s">
        <v>342</v>
      </c>
      <c r="C129" s="35" t="s">
        <v>376</v>
      </c>
      <c r="D129" s="35" t="s">
        <v>378</v>
      </c>
      <c r="E129" s="39"/>
      <c r="F129" s="36">
        <v>1</v>
      </c>
      <c r="G129" s="36"/>
      <c r="H129" s="36"/>
      <c r="I129" s="36"/>
      <c r="J129" s="36"/>
      <c r="K129" s="36"/>
      <c r="L129" s="36">
        <v>3</v>
      </c>
      <c r="M129" s="36"/>
      <c r="N129" s="36"/>
      <c r="O129" s="36"/>
      <c r="P129" s="36"/>
      <c r="Q129" s="36">
        <f t="shared" si="2"/>
        <v>4</v>
      </c>
      <c r="R129" s="34" t="s">
        <v>340</v>
      </c>
      <c r="S129" s="34" t="s">
        <v>300</v>
      </c>
    </row>
    <row r="130" spans="1:19" ht="28.8" x14ac:dyDescent="0.25">
      <c r="A130" s="46">
        <v>5.16</v>
      </c>
      <c r="B130" s="35" t="s">
        <v>342</v>
      </c>
      <c r="C130" s="35" t="s">
        <v>376</v>
      </c>
      <c r="D130" s="35" t="s">
        <v>379</v>
      </c>
      <c r="E130" s="39"/>
      <c r="F130" s="36">
        <v>3</v>
      </c>
      <c r="G130" s="36">
        <v>2</v>
      </c>
      <c r="H130" s="36"/>
      <c r="I130" s="36"/>
      <c r="J130" s="36"/>
      <c r="K130" s="36"/>
      <c r="L130" s="36"/>
      <c r="M130" s="36"/>
      <c r="N130" s="36"/>
      <c r="O130" s="36"/>
      <c r="P130" s="36"/>
      <c r="Q130" s="36">
        <f t="shared" si="2"/>
        <v>5</v>
      </c>
      <c r="R130" s="34" t="s">
        <v>340</v>
      </c>
      <c r="S130" s="34" t="s">
        <v>300</v>
      </c>
    </row>
    <row r="131" spans="1:19" ht="28.8" x14ac:dyDescent="0.25">
      <c r="A131" s="46">
        <v>5.17</v>
      </c>
      <c r="B131" s="35" t="s">
        <v>342</v>
      </c>
      <c r="C131" s="35" t="s">
        <v>376</v>
      </c>
      <c r="D131" s="35" t="s">
        <v>380</v>
      </c>
      <c r="E131" s="39"/>
      <c r="F131" s="36">
        <v>1</v>
      </c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>
        <f t="shared" si="2"/>
        <v>1</v>
      </c>
      <c r="R131" s="34" t="s">
        <v>340</v>
      </c>
      <c r="S131" s="34" t="s">
        <v>300</v>
      </c>
    </row>
    <row r="132" spans="1:19" ht="28.8" x14ac:dyDescent="0.25">
      <c r="A132" s="46">
        <v>5.18</v>
      </c>
      <c r="B132" s="35" t="s">
        <v>342</v>
      </c>
      <c r="C132" s="35" t="s">
        <v>376</v>
      </c>
      <c r="D132" s="35" t="s">
        <v>381</v>
      </c>
      <c r="E132" s="39"/>
      <c r="F132" s="36">
        <v>1</v>
      </c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>
        <f t="shared" si="2"/>
        <v>1</v>
      </c>
      <c r="R132" s="34" t="s">
        <v>340</v>
      </c>
      <c r="S132" s="34" t="s">
        <v>300</v>
      </c>
    </row>
    <row r="133" spans="1:19" ht="28.8" x14ac:dyDescent="0.25">
      <c r="A133" s="46">
        <v>5.19</v>
      </c>
      <c r="B133" s="35" t="s">
        <v>342</v>
      </c>
      <c r="C133" s="35" t="s">
        <v>376</v>
      </c>
      <c r="D133" s="35" t="s">
        <v>382</v>
      </c>
      <c r="E133" s="39"/>
      <c r="F133" s="36">
        <v>2</v>
      </c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>
        <f t="shared" si="2"/>
        <v>2</v>
      </c>
      <c r="R133" s="34" t="s">
        <v>340</v>
      </c>
      <c r="S133" s="34" t="s">
        <v>300</v>
      </c>
    </row>
    <row r="134" spans="1:19" ht="28.8" x14ac:dyDescent="0.25">
      <c r="A134" s="46">
        <v>5.2</v>
      </c>
      <c r="B134" s="35" t="s">
        <v>343</v>
      </c>
      <c r="C134" s="35" t="s">
        <v>376</v>
      </c>
      <c r="D134" s="35" t="s">
        <v>377</v>
      </c>
      <c r="E134" s="39"/>
      <c r="F134" s="36">
        <v>341</v>
      </c>
      <c r="G134" s="36">
        <v>1030</v>
      </c>
      <c r="H134" s="36"/>
      <c r="I134" s="36"/>
      <c r="J134" s="36"/>
      <c r="K134" s="36"/>
      <c r="L134" s="36">
        <v>79</v>
      </c>
      <c r="M134" s="36"/>
      <c r="N134" s="36"/>
      <c r="O134" s="36"/>
      <c r="P134" s="36">
        <v>53</v>
      </c>
      <c r="Q134" s="36">
        <f t="shared" si="2"/>
        <v>1503</v>
      </c>
      <c r="R134" s="34" t="s">
        <v>340</v>
      </c>
      <c r="S134" s="34" t="s">
        <v>300</v>
      </c>
    </row>
    <row r="135" spans="1:19" ht="28.8" x14ac:dyDescent="0.25">
      <c r="A135" s="46">
        <v>5.21</v>
      </c>
      <c r="B135" s="35" t="s">
        <v>343</v>
      </c>
      <c r="C135" s="35" t="s">
        <v>376</v>
      </c>
      <c r="D135" s="35" t="s">
        <v>383</v>
      </c>
      <c r="E135" s="39"/>
      <c r="F135" s="36">
        <v>47</v>
      </c>
      <c r="G135" s="36">
        <v>160</v>
      </c>
      <c r="H135" s="36"/>
      <c r="I135" s="36"/>
      <c r="J135" s="36"/>
      <c r="K135" s="36"/>
      <c r="L135" s="36">
        <v>10</v>
      </c>
      <c r="M135" s="36"/>
      <c r="N135" s="36"/>
      <c r="O135" s="36"/>
      <c r="P135" s="36">
        <v>3</v>
      </c>
      <c r="Q135" s="36">
        <f t="shared" si="2"/>
        <v>220</v>
      </c>
      <c r="R135" s="34" t="s">
        <v>340</v>
      </c>
      <c r="S135" s="34" t="s">
        <v>300</v>
      </c>
    </row>
    <row r="136" spans="1:19" ht="28.8" x14ac:dyDescent="0.25">
      <c r="A136" s="46">
        <v>5.22</v>
      </c>
      <c r="B136" s="35" t="s">
        <v>343</v>
      </c>
      <c r="C136" s="35" t="s">
        <v>376</v>
      </c>
      <c r="D136" s="35" t="s">
        <v>384</v>
      </c>
      <c r="E136" s="39"/>
      <c r="F136" s="36">
        <v>41</v>
      </c>
      <c r="G136" s="36">
        <v>102</v>
      </c>
      <c r="H136" s="36"/>
      <c r="I136" s="36"/>
      <c r="J136" s="36"/>
      <c r="K136" s="36"/>
      <c r="L136" s="36">
        <v>10</v>
      </c>
      <c r="M136" s="36"/>
      <c r="N136" s="36"/>
      <c r="O136" s="36"/>
      <c r="P136" s="36"/>
      <c r="Q136" s="36">
        <f t="shared" ref="Q136:Q174" si="3">SUM(E136:P136)</f>
        <v>153</v>
      </c>
      <c r="R136" s="34" t="s">
        <v>340</v>
      </c>
      <c r="S136" s="34" t="s">
        <v>300</v>
      </c>
    </row>
    <row r="137" spans="1:19" ht="28.8" x14ac:dyDescent="0.25">
      <c r="A137" s="46">
        <v>5.23</v>
      </c>
      <c r="B137" s="35" t="s">
        <v>343</v>
      </c>
      <c r="C137" s="35" t="s">
        <v>376</v>
      </c>
      <c r="D137" s="35" t="s">
        <v>385</v>
      </c>
      <c r="E137" s="39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>
        <v>2</v>
      </c>
      <c r="Q137" s="36">
        <f t="shared" si="3"/>
        <v>2</v>
      </c>
      <c r="R137" s="34" t="s">
        <v>340</v>
      </c>
      <c r="S137" s="34" t="s">
        <v>300</v>
      </c>
    </row>
    <row r="138" spans="1:19" ht="28.8" x14ac:dyDescent="0.25">
      <c r="A138" s="46">
        <v>5.2399999999999904</v>
      </c>
      <c r="B138" s="35" t="s">
        <v>343</v>
      </c>
      <c r="C138" s="35" t="s">
        <v>376</v>
      </c>
      <c r="D138" s="35" t="s">
        <v>371</v>
      </c>
      <c r="E138" s="39"/>
      <c r="F138" s="36">
        <v>322</v>
      </c>
      <c r="G138" s="36">
        <v>1140</v>
      </c>
      <c r="H138" s="36"/>
      <c r="I138" s="36"/>
      <c r="J138" s="36"/>
      <c r="K138" s="36"/>
      <c r="L138" s="36">
        <v>47</v>
      </c>
      <c r="M138" s="36"/>
      <c r="N138" s="36"/>
      <c r="O138" s="36"/>
      <c r="P138" s="36">
        <v>147</v>
      </c>
      <c r="Q138" s="36">
        <f t="shared" si="3"/>
        <v>1656</v>
      </c>
      <c r="R138" s="34" t="s">
        <v>340</v>
      </c>
      <c r="S138" s="34" t="s">
        <v>300</v>
      </c>
    </row>
    <row r="139" spans="1:19" ht="28.8" x14ac:dyDescent="0.25">
      <c r="A139" s="46">
        <v>5.2499999999999902</v>
      </c>
      <c r="B139" s="35" t="s">
        <v>343</v>
      </c>
      <c r="C139" s="35" t="s">
        <v>376</v>
      </c>
      <c r="D139" s="35" t="s">
        <v>386</v>
      </c>
      <c r="E139" s="39"/>
      <c r="F139" s="36">
        <v>4</v>
      </c>
      <c r="G139" s="36">
        <v>59</v>
      </c>
      <c r="H139" s="36"/>
      <c r="I139" s="36"/>
      <c r="J139" s="36"/>
      <c r="K139" s="36"/>
      <c r="L139" s="36"/>
      <c r="M139" s="36"/>
      <c r="N139" s="36"/>
      <c r="O139" s="36"/>
      <c r="P139" s="36">
        <v>15</v>
      </c>
      <c r="Q139" s="36">
        <f t="shared" si="3"/>
        <v>78</v>
      </c>
      <c r="R139" s="34" t="s">
        <v>340</v>
      </c>
      <c r="S139" s="34" t="s">
        <v>300</v>
      </c>
    </row>
    <row r="140" spans="1:19" ht="28.8" x14ac:dyDescent="0.25">
      <c r="A140" s="46">
        <v>5.25999999999999</v>
      </c>
      <c r="B140" s="35" t="s">
        <v>343</v>
      </c>
      <c r="C140" s="35" t="s">
        <v>376</v>
      </c>
      <c r="D140" s="35" t="s">
        <v>378</v>
      </c>
      <c r="E140" s="39"/>
      <c r="F140" s="36">
        <v>10</v>
      </c>
      <c r="G140" s="36">
        <v>73</v>
      </c>
      <c r="H140" s="36"/>
      <c r="I140" s="36"/>
      <c r="J140" s="36"/>
      <c r="K140" s="36"/>
      <c r="L140" s="36">
        <v>74</v>
      </c>
      <c r="M140" s="36"/>
      <c r="N140" s="36"/>
      <c r="O140" s="36"/>
      <c r="P140" s="36">
        <v>12</v>
      </c>
      <c r="Q140" s="36">
        <f t="shared" si="3"/>
        <v>169</v>
      </c>
      <c r="R140" s="34" t="s">
        <v>340</v>
      </c>
      <c r="S140" s="34" t="s">
        <v>300</v>
      </c>
    </row>
    <row r="141" spans="1:19" ht="28.8" x14ac:dyDescent="0.25">
      <c r="A141" s="46">
        <v>5.2699999999999898</v>
      </c>
      <c r="B141" s="35" t="s">
        <v>343</v>
      </c>
      <c r="C141" s="35" t="s">
        <v>376</v>
      </c>
      <c r="D141" s="35" t="s">
        <v>387</v>
      </c>
      <c r="E141" s="39"/>
      <c r="F141" s="36">
        <v>41</v>
      </c>
      <c r="G141" s="36">
        <v>87</v>
      </c>
      <c r="H141" s="36"/>
      <c r="I141" s="36"/>
      <c r="J141" s="36"/>
      <c r="K141" s="36"/>
      <c r="L141" s="36">
        <v>8</v>
      </c>
      <c r="M141" s="36"/>
      <c r="N141" s="36"/>
      <c r="O141" s="36"/>
      <c r="P141" s="36"/>
      <c r="Q141" s="36">
        <f t="shared" si="3"/>
        <v>136</v>
      </c>
      <c r="R141" s="34" t="s">
        <v>340</v>
      </c>
      <c r="S141" s="34" t="s">
        <v>300</v>
      </c>
    </row>
    <row r="142" spans="1:19" ht="28.8" x14ac:dyDescent="0.25">
      <c r="A142" s="46">
        <v>5.2799999999999896</v>
      </c>
      <c r="B142" s="35" t="s">
        <v>343</v>
      </c>
      <c r="C142" s="35" t="s">
        <v>376</v>
      </c>
      <c r="D142" s="35" t="s">
        <v>379</v>
      </c>
      <c r="E142" s="39"/>
      <c r="F142" s="36">
        <v>48</v>
      </c>
      <c r="G142" s="36">
        <v>16</v>
      </c>
      <c r="H142" s="36"/>
      <c r="I142" s="36"/>
      <c r="J142" s="36"/>
      <c r="K142" s="36"/>
      <c r="L142" s="36">
        <v>10</v>
      </c>
      <c r="M142" s="36"/>
      <c r="N142" s="36"/>
      <c r="O142" s="36"/>
      <c r="P142" s="36">
        <v>38</v>
      </c>
      <c r="Q142" s="36">
        <f t="shared" si="3"/>
        <v>112</v>
      </c>
      <c r="R142" s="34" t="s">
        <v>340</v>
      </c>
      <c r="S142" s="34" t="s">
        <v>300</v>
      </c>
    </row>
    <row r="143" spans="1:19" ht="28.8" x14ac:dyDescent="0.25">
      <c r="A143" s="46">
        <v>5.2899999999999903</v>
      </c>
      <c r="B143" s="35" t="s">
        <v>343</v>
      </c>
      <c r="C143" s="35" t="s">
        <v>376</v>
      </c>
      <c r="D143" s="35" t="s">
        <v>388</v>
      </c>
      <c r="E143" s="39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>
        <v>8</v>
      </c>
      <c r="Q143" s="36">
        <f t="shared" si="3"/>
        <v>8</v>
      </c>
      <c r="R143" s="34" t="s">
        <v>340</v>
      </c>
      <c r="S143" s="34" t="s">
        <v>300</v>
      </c>
    </row>
    <row r="144" spans="1:19" ht="28.8" x14ac:dyDescent="0.25">
      <c r="A144" s="46">
        <v>5.2999999999999901</v>
      </c>
      <c r="B144" s="35" t="s">
        <v>389</v>
      </c>
      <c r="C144" s="35" t="s">
        <v>390</v>
      </c>
      <c r="D144" s="35" t="s">
        <v>380</v>
      </c>
      <c r="E144" s="39"/>
      <c r="F144" s="36">
        <v>2</v>
      </c>
      <c r="G144" s="36">
        <v>10</v>
      </c>
      <c r="H144" s="36"/>
      <c r="I144" s="36"/>
      <c r="J144" s="36"/>
      <c r="K144" s="36"/>
      <c r="L144" s="36"/>
      <c r="M144" s="36"/>
      <c r="N144" s="36"/>
      <c r="O144" s="36"/>
      <c r="P144" s="36">
        <v>8</v>
      </c>
      <c r="Q144" s="36">
        <f t="shared" si="3"/>
        <v>20</v>
      </c>
      <c r="R144" s="34" t="s">
        <v>340</v>
      </c>
      <c r="S144" s="34" t="s">
        <v>300</v>
      </c>
    </row>
    <row r="145" spans="1:19" ht="28.8" x14ac:dyDescent="0.25">
      <c r="A145" s="46">
        <v>5.3099999999999898</v>
      </c>
      <c r="B145" s="35" t="s">
        <v>389</v>
      </c>
      <c r="C145" s="35" t="s">
        <v>390</v>
      </c>
      <c r="D145" s="35" t="s">
        <v>391</v>
      </c>
      <c r="E145" s="39"/>
      <c r="F145" s="36">
        <v>3</v>
      </c>
      <c r="G145" s="36"/>
      <c r="H145" s="36"/>
      <c r="I145" s="36"/>
      <c r="J145" s="36"/>
      <c r="K145" s="36"/>
      <c r="L145" s="36"/>
      <c r="M145" s="36"/>
      <c r="N145" s="36"/>
      <c r="O145" s="36"/>
      <c r="P145" s="36">
        <v>6</v>
      </c>
      <c r="Q145" s="36">
        <f t="shared" si="3"/>
        <v>9</v>
      </c>
      <c r="R145" s="34" t="s">
        <v>340</v>
      </c>
      <c r="S145" s="34" t="s">
        <v>300</v>
      </c>
    </row>
    <row r="146" spans="1:19" ht="28.8" x14ac:dyDescent="0.25">
      <c r="A146" s="46">
        <v>5.3199999999999896</v>
      </c>
      <c r="B146" s="35" t="s">
        <v>389</v>
      </c>
      <c r="C146" s="35" t="s">
        <v>390</v>
      </c>
      <c r="D146" s="35" t="s">
        <v>381</v>
      </c>
      <c r="E146" s="39"/>
      <c r="F146" s="36">
        <v>16</v>
      </c>
      <c r="G146" s="36"/>
      <c r="H146" s="36"/>
      <c r="I146" s="36"/>
      <c r="J146" s="36"/>
      <c r="K146" s="36"/>
      <c r="L146" s="36"/>
      <c r="M146" s="36"/>
      <c r="N146" s="36"/>
      <c r="O146" s="36"/>
      <c r="P146" s="36">
        <v>20</v>
      </c>
      <c r="Q146" s="36">
        <f t="shared" si="3"/>
        <v>36</v>
      </c>
      <c r="R146" s="34" t="s">
        <v>340</v>
      </c>
      <c r="S146" s="34" t="s">
        <v>300</v>
      </c>
    </row>
    <row r="147" spans="1:19" ht="28.8" x14ac:dyDescent="0.25">
      <c r="A147" s="46">
        <v>5.3299999999999903</v>
      </c>
      <c r="B147" s="35" t="s">
        <v>389</v>
      </c>
      <c r="C147" s="35" t="s">
        <v>390</v>
      </c>
      <c r="D147" s="35" t="s">
        <v>382</v>
      </c>
      <c r="E147" s="39"/>
      <c r="F147" s="36">
        <v>7</v>
      </c>
      <c r="G147" s="36">
        <v>16</v>
      </c>
      <c r="H147" s="36"/>
      <c r="I147" s="36"/>
      <c r="J147" s="36"/>
      <c r="K147" s="36"/>
      <c r="L147" s="36"/>
      <c r="M147" s="36"/>
      <c r="N147" s="36"/>
      <c r="O147" s="36"/>
      <c r="P147" s="36">
        <v>12</v>
      </c>
      <c r="Q147" s="36">
        <f t="shared" si="3"/>
        <v>35</v>
      </c>
      <c r="R147" s="34" t="s">
        <v>340</v>
      </c>
      <c r="S147" s="34" t="s">
        <v>300</v>
      </c>
    </row>
    <row r="148" spans="1:19" ht="28.8" x14ac:dyDescent="0.25">
      <c r="A148" s="46">
        <v>5.3399999999999901</v>
      </c>
      <c r="B148" s="35" t="s">
        <v>389</v>
      </c>
      <c r="C148" s="43" t="s">
        <v>392</v>
      </c>
      <c r="D148" s="35" t="s">
        <v>380</v>
      </c>
      <c r="E148" s="39"/>
      <c r="F148" s="36">
        <v>2</v>
      </c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>
        <f t="shared" si="3"/>
        <v>2</v>
      </c>
      <c r="R148" s="34" t="s">
        <v>340</v>
      </c>
      <c r="S148" s="34" t="s">
        <v>300</v>
      </c>
    </row>
    <row r="149" spans="1:19" ht="28.8" x14ac:dyDescent="0.25">
      <c r="A149" s="46">
        <v>5.3499999999999899</v>
      </c>
      <c r="B149" s="35" t="s">
        <v>389</v>
      </c>
      <c r="C149" s="43" t="s">
        <v>392</v>
      </c>
      <c r="D149" s="35" t="s">
        <v>391</v>
      </c>
      <c r="E149" s="39"/>
      <c r="F149" s="36">
        <v>2</v>
      </c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>
        <f t="shared" si="3"/>
        <v>2</v>
      </c>
      <c r="R149" s="34" t="s">
        <v>340</v>
      </c>
      <c r="S149" s="34" t="s">
        <v>300</v>
      </c>
    </row>
    <row r="150" spans="1:19" ht="28.8" x14ac:dyDescent="0.25">
      <c r="A150" s="46">
        <v>5.3599999999999897</v>
      </c>
      <c r="B150" s="35" t="s">
        <v>389</v>
      </c>
      <c r="C150" s="43" t="s">
        <v>392</v>
      </c>
      <c r="D150" s="35" t="s">
        <v>379</v>
      </c>
      <c r="E150" s="39"/>
      <c r="F150" s="36">
        <v>4</v>
      </c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>
        <f t="shared" si="3"/>
        <v>4</v>
      </c>
      <c r="R150" s="34" t="s">
        <v>340</v>
      </c>
      <c r="S150" s="34" t="s">
        <v>300</v>
      </c>
    </row>
    <row r="151" spans="1:19" ht="28.8" x14ac:dyDescent="0.25">
      <c r="A151" s="46">
        <v>5.3699999999999903</v>
      </c>
      <c r="B151" s="35" t="s">
        <v>393</v>
      </c>
      <c r="C151" s="35" t="s">
        <v>394</v>
      </c>
      <c r="D151" s="35" t="s">
        <v>395</v>
      </c>
      <c r="E151" s="39"/>
      <c r="F151" s="36">
        <v>2</v>
      </c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>
        <f t="shared" si="3"/>
        <v>2</v>
      </c>
      <c r="R151" s="34" t="s">
        <v>340</v>
      </c>
      <c r="S151" s="34" t="s">
        <v>300</v>
      </c>
    </row>
    <row r="152" spans="1:19" ht="28.8" x14ac:dyDescent="0.25">
      <c r="A152" s="46">
        <v>5.3799999999999901</v>
      </c>
      <c r="B152" s="35" t="s">
        <v>393</v>
      </c>
      <c r="C152" s="35" t="s">
        <v>396</v>
      </c>
      <c r="D152" s="35" t="s">
        <v>397</v>
      </c>
      <c r="E152" s="39"/>
      <c r="F152" s="36">
        <v>1</v>
      </c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>
        <f t="shared" si="3"/>
        <v>1</v>
      </c>
      <c r="R152" s="34" t="s">
        <v>340</v>
      </c>
      <c r="S152" s="34" t="s">
        <v>300</v>
      </c>
    </row>
    <row r="153" spans="1:19" ht="28.8" x14ac:dyDescent="0.25">
      <c r="A153" s="46">
        <v>5.3899999999999899</v>
      </c>
      <c r="B153" s="35" t="s">
        <v>393</v>
      </c>
      <c r="C153" s="35" t="s">
        <v>396</v>
      </c>
      <c r="D153" s="35" t="s">
        <v>398</v>
      </c>
      <c r="E153" s="39"/>
      <c r="F153" s="36">
        <v>2</v>
      </c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>
        <f t="shared" si="3"/>
        <v>2</v>
      </c>
      <c r="R153" s="34" t="s">
        <v>340</v>
      </c>
      <c r="S153" s="34" t="s">
        <v>300</v>
      </c>
    </row>
    <row r="154" spans="1:19" ht="28.8" x14ac:dyDescent="0.25">
      <c r="A154" s="46">
        <v>5.3999999999999897</v>
      </c>
      <c r="B154" s="35" t="s">
        <v>393</v>
      </c>
      <c r="C154" s="35" t="s">
        <v>394</v>
      </c>
      <c r="D154" s="35" t="s">
        <v>399</v>
      </c>
      <c r="E154" s="39"/>
      <c r="F154" s="36">
        <v>2</v>
      </c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>
        <f t="shared" si="3"/>
        <v>2</v>
      </c>
      <c r="R154" s="34" t="s">
        <v>340</v>
      </c>
      <c r="S154" s="34" t="s">
        <v>300</v>
      </c>
    </row>
    <row r="155" spans="1:19" ht="28.8" x14ac:dyDescent="0.25">
      <c r="A155" s="46">
        <v>5.4099999999999904</v>
      </c>
      <c r="B155" s="35" t="s">
        <v>400</v>
      </c>
      <c r="C155" s="35" t="s">
        <v>401</v>
      </c>
      <c r="D155" s="35" t="s">
        <v>402</v>
      </c>
      <c r="E155" s="39"/>
      <c r="F155" s="36">
        <v>2</v>
      </c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>
        <f t="shared" si="3"/>
        <v>2</v>
      </c>
      <c r="R155" s="34" t="s">
        <v>340</v>
      </c>
      <c r="S155" s="34" t="s">
        <v>300</v>
      </c>
    </row>
    <row r="156" spans="1:19" ht="28.8" x14ac:dyDescent="0.25">
      <c r="A156" s="46">
        <v>5.4199999999999902</v>
      </c>
      <c r="B156" s="35" t="s">
        <v>400</v>
      </c>
      <c r="C156" s="35" t="s">
        <v>403</v>
      </c>
      <c r="D156" s="35" t="s">
        <v>404</v>
      </c>
      <c r="E156" s="39"/>
      <c r="F156" s="36">
        <v>2</v>
      </c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>
        <f t="shared" si="3"/>
        <v>2</v>
      </c>
      <c r="R156" s="34" t="s">
        <v>340</v>
      </c>
      <c r="S156" s="34" t="s">
        <v>300</v>
      </c>
    </row>
    <row r="157" spans="1:19" ht="28.8" x14ac:dyDescent="0.25">
      <c r="A157" s="46">
        <v>5.4299999999999899</v>
      </c>
      <c r="B157" s="35" t="s">
        <v>400</v>
      </c>
      <c r="C157" s="35" t="s">
        <v>405</v>
      </c>
      <c r="D157" s="35" t="s">
        <v>406</v>
      </c>
      <c r="E157" s="39"/>
      <c r="F157" s="36">
        <v>5</v>
      </c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>
        <f t="shared" si="3"/>
        <v>5</v>
      </c>
      <c r="R157" s="34" t="s">
        <v>340</v>
      </c>
      <c r="S157" s="34" t="s">
        <v>300</v>
      </c>
    </row>
    <row r="158" spans="1:19" ht="28.8" x14ac:dyDescent="0.25">
      <c r="A158" s="46">
        <v>5.4399999999999897</v>
      </c>
      <c r="B158" s="35" t="s">
        <v>400</v>
      </c>
      <c r="C158" s="35" t="s">
        <v>407</v>
      </c>
      <c r="D158" s="35" t="s">
        <v>398</v>
      </c>
      <c r="E158" s="39"/>
      <c r="F158" s="36">
        <v>5</v>
      </c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>
        <f t="shared" si="3"/>
        <v>5</v>
      </c>
      <c r="R158" s="34" t="s">
        <v>340</v>
      </c>
      <c r="S158" s="34" t="s">
        <v>300</v>
      </c>
    </row>
    <row r="159" spans="1:19" ht="28.8" x14ac:dyDescent="0.25">
      <c r="A159" s="46">
        <v>5.4499999999999904</v>
      </c>
      <c r="B159" s="35" t="s">
        <v>400</v>
      </c>
      <c r="C159" s="35" t="s">
        <v>407</v>
      </c>
      <c r="D159" s="35" t="s">
        <v>399</v>
      </c>
      <c r="E159" s="39"/>
      <c r="F159" s="36">
        <v>2</v>
      </c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>
        <f t="shared" si="3"/>
        <v>2</v>
      </c>
      <c r="R159" s="34" t="s">
        <v>340</v>
      </c>
      <c r="S159" s="34" t="s">
        <v>300</v>
      </c>
    </row>
    <row r="160" spans="1:19" ht="28.8" x14ac:dyDescent="0.25">
      <c r="A160" s="46">
        <v>5.4599999999999902</v>
      </c>
      <c r="B160" s="35" t="s">
        <v>400</v>
      </c>
      <c r="C160" s="35" t="s">
        <v>408</v>
      </c>
      <c r="D160" s="35" t="s">
        <v>409</v>
      </c>
      <c r="E160" s="39"/>
      <c r="F160" s="36">
        <v>1</v>
      </c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>
        <f t="shared" si="3"/>
        <v>1</v>
      </c>
      <c r="R160" s="34" t="s">
        <v>340</v>
      </c>
      <c r="S160" s="34" t="s">
        <v>300</v>
      </c>
    </row>
    <row r="161" spans="1:19" ht="28.8" x14ac:dyDescent="0.25">
      <c r="A161" s="46">
        <v>5.46999999999999</v>
      </c>
      <c r="B161" s="35" t="s">
        <v>400</v>
      </c>
      <c r="C161" s="35" t="s">
        <v>408</v>
      </c>
      <c r="D161" s="35" t="s">
        <v>397</v>
      </c>
      <c r="E161" s="39"/>
      <c r="F161" s="36">
        <v>2</v>
      </c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>
        <f t="shared" si="3"/>
        <v>2</v>
      </c>
      <c r="R161" s="34" t="s">
        <v>340</v>
      </c>
      <c r="S161" s="34" t="s">
        <v>300</v>
      </c>
    </row>
    <row r="162" spans="1:19" ht="28.8" x14ac:dyDescent="0.25">
      <c r="A162" s="46">
        <v>5.4799999999999898</v>
      </c>
      <c r="B162" s="35" t="s">
        <v>400</v>
      </c>
      <c r="C162" s="35" t="s">
        <v>408</v>
      </c>
      <c r="D162" s="35" t="s">
        <v>410</v>
      </c>
      <c r="E162" s="39"/>
      <c r="F162" s="36">
        <v>5</v>
      </c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>
        <f t="shared" si="3"/>
        <v>5</v>
      </c>
      <c r="R162" s="34" t="s">
        <v>340</v>
      </c>
      <c r="S162" s="34" t="s">
        <v>300</v>
      </c>
    </row>
    <row r="163" spans="1:19" ht="28.8" x14ac:dyDescent="0.25">
      <c r="A163" s="46">
        <v>5.4899999999999904</v>
      </c>
      <c r="B163" s="35" t="s">
        <v>400</v>
      </c>
      <c r="C163" s="35" t="s">
        <v>411</v>
      </c>
      <c r="D163" s="35" t="s">
        <v>412</v>
      </c>
      <c r="E163" s="39"/>
      <c r="F163" s="36">
        <v>8</v>
      </c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>
        <f t="shared" si="3"/>
        <v>8</v>
      </c>
      <c r="R163" s="34" t="s">
        <v>340</v>
      </c>
      <c r="S163" s="34" t="s">
        <v>300</v>
      </c>
    </row>
    <row r="164" spans="1:19" ht="28.8" x14ac:dyDescent="0.25">
      <c r="A164" s="46">
        <v>5.4999999999999902</v>
      </c>
      <c r="B164" s="35" t="s">
        <v>400</v>
      </c>
      <c r="C164" s="35" t="s">
        <v>411</v>
      </c>
      <c r="D164" s="35" t="s">
        <v>398</v>
      </c>
      <c r="E164" s="39"/>
      <c r="F164" s="36">
        <v>3</v>
      </c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>
        <f t="shared" si="3"/>
        <v>3</v>
      </c>
      <c r="R164" s="34" t="s">
        <v>340</v>
      </c>
      <c r="S164" s="34" t="s">
        <v>300</v>
      </c>
    </row>
    <row r="165" spans="1:19" ht="28.8" x14ac:dyDescent="0.25">
      <c r="A165" s="46">
        <v>5.50999999999999</v>
      </c>
      <c r="B165" s="35" t="s">
        <v>413</v>
      </c>
      <c r="C165" s="35" t="s">
        <v>414</v>
      </c>
      <c r="D165" s="35" t="s">
        <v>415</v>
      </c>
      <c r="E165" s="39"/>
      <c r="F165" s="36">
        <v>2</v>
      </c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>
        <f t="shared" si="3"/>
        <v>2</v>
      </c>
      <c r="R165" s="34" t="s">
        <v>340</v>
      </c>
      <c r="S165" s="34" t="s">
        <v>300</v>
      </c>
    </row>
    <row r="166" spans="1:19" ht="28.8" x14ac:dyDescent="0.25">
      <c r="A166" s="46">
        <v>5.5199999999999898</v>
      </c>
      <c r="B166" s="35" t="s">
        <v>416</v>
      </c>
      <c r="C166" s="35" t="s">
        <v>417</v>
      </c>
      <c r="D166" s="35" t="s">
        <v>418</v>
      </c>
      <c r="E166" s="39"/>
      <c r="F166" s="36">
        <v>5</v>
      </c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>
        <f t="shared" si="3"/>
        <v>5</v>
      </c>
      <c r="R166" s="34" t="s">
        <v>340</v>
      </c>
      <c r="S166" s="34" t="s">
        <v>300</v>
      </c>
    </row>
    <row r="167" spans="1:19" ht="28.8" x14ac:dyDescent="0.25">
      <c r="A167" s="46">
        <v>5.5299999999999896</v>
      </c>
      <c r="B167" s="35" t="s">
        <v>416</v>
      </c>
      <c r="C167" s="35" t="s">
        <v>419</v>
      </c>
      <c r="D167" s="35" t="s">
        <v>420</v>
      </c>
      <c r="E167" s="39"/>
      <c r="F167" s="36">
        <v>6</v>
      </c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>
        <f t="shared" si="3"/>
        <v>6</v>
      </c>
      <c r="R167" s="34" t="s">
        <v>340</v>
      </c>
      <c r="S167" s="34" t="s">
        <v>300</v>
      </c>
    </row>
    <row r="168" spans="1:19" ht="28.8" x14ac:dyDescent="0.25">
      <c r="A168" s="46">
        <v>5.5399999999999903</v>
      </c>
      <c r="B168" s="35" t="s">
        <v>345</v>
      </c>
      <c r="C168" s="35" t="s">
        <v>421</v>
      </c>
      <c r="D168" s="35" t="s">
        <v>422</v>
      </c>
      <c r="E168" s="39"/>
      <c r="F168" s="36">
        <v>6</v>
      </c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>
        <f t="shared" si="3"/>
        <v>6</v>
      </c>
      <c r="R168" s="34" t="s">
        <v>340</v>
      </c>
      <c r="S168" s="34" t="s">
        <v>300</v>
      </c>
    </row>
    <row r="169" spans="1:19" ht="28.8" x14ac:dyDescent="0.25">
      <c r="A169" s="46">
        <v>5.5499999999999901</v>
      </c>
      <c r="B169" s="35" t="s">
        <v>345</v>
      </c>
      <c r="C169" s="35" t="s">
        <v>423</v>
      </c>
      <c r="D169" s="35" t="s">
        <v>424</v>
      </c>
      <c r="E169" s="39"/>
      <c r="F169" s="36">
        <v>15</v>
      </c>
      <c r="G169" s="36">
        <v>66</v>
      </c>
      <c r="H169" s="36"/>
      <c r="I169" s="36"/>
      <c r="J169" s="36"/>
      <c r="K169" s="36"/>
      <c r="L169" s="36">
        <v>20</v>
      </c>
      <c r="M169" s="36"/>
      <c r="N169" s="36"/>
      <c r="O169" s="36"/>
      <c r="P169" s="36">
        <v>4</v>
      </c>
      <c r="Q169" s="36">
        <f t="shared" si="3"/>
        <v>105</v>
      </c>
      <c r="R169" s="34" t="s">
        <v>340</v>
      </c>
      <c r="S169" s="34" t="s">
        <v>300</v>
      </c>
    </row>
    <row r="170" spans="1:19" ht="28.8" x14ac:dyDescent="0.25">
      <c r="A170" s="46">
        <v>5.5599999999999898</v>
      </c>
      <c r="B170" s="35" t="s">
        <v>345</v>
      </c>
      <c r="C170" s="35" t="s">
        <v>423</v>
      </c>
      <c r="D170" s="35" t="s">
        <v>425</v>
      </c>
      <c r="E170" s="39"/>
      <c r="F170" s="36">
        <v>5</v>
      </c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>
        <f t="shared" si="3"/>
        <v>5</v>
      </c>
      <c r="R170" s="34" t="s">
        <v>340</v>
      </c>
      <c r="S170" s="34" t="s">
        <v>300</v>
      </c>
    </row>
    <row r="171" spans="1:19" ht="28.8" x14ac:dyDescent="0.25">
      <c r="A171" s="46">
        <v>5.5699999999999896</v>
      </c>
      <c r="B171" s="35" t="s">
        <v>426</v>
      </c>
      <c r="C171" s="35" t="s">
        <v>427</v>
      </c>
      <c r="D171" s="35" t="s">
        <v>371</v>
      </c>
      <c r="E171" s="39"/>
      <c r="F171" s="36">
        <v>8</v>
      </c>
      <c r="G171" s="36">
        <v>1</v>
      </c>
      <c r="H171" s="36"/>
      <c r="I171" s="36"/>
      <c r="J171" s="36"/>
      <c r="K171" s="36"/>
      <c r="L171" s="36"/>
      <c r="M171" s="36"/>
      <c r="N171" s="36"/>
      <c r="O171" s="36"/>
      <c r="P171" s="36"/>
      <c r="Q171" s="36">
        <f t="shared" si="3"/>
        <v>9</v>
      </c>
      <c r="R171" s="34" t="s">
        <v>340</v>
      </c>
      <c r="S171" s="34" t="s">
        <v>300</v>
      </c>
    </row>
    <row r="172" spans="1:19" ht="28.8" x14ac:dyDescent="0.25">
      <c r="A172" s="46">
        <v>5.5799999999999903</v>
      </c>
      <c r="B172" s="35" t="s">
        <v>346</v>
      </c>
      <c r="C172" s="35" t="s">
        <v>428</v>
      </c>
      <c r="D172" s="35" t="s">
        <v>429</v>
      </c>
      <c r="E172" s="39"/>
      <c r="F172" s="36">
        <v>1</v>
      </c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>
        <f t="shared" si="3"/>
        <v>1</v>
      </c>
      <c r="R172" s="34" t="s">
        <v>340</v>
      </c>
      <c r="S172" s="34" t="s">
        <v>300</v>
      </c>
    </row>
    <row r="173" spans="1:19" ht="28.8" x14ac:dyDescent="0.25">
      <c r="A173" s="46">
        <v>5.5899999999999901</v>
      </c>
      <c r="B173" s="35" t="s">
        <v>346</v>
      </c>
      <c r="C173" s="35" t="s">
        <v>430</v>
      </c>
      <c r="D173" s="35" t="s">
        <v>431</v>
      </c>
      <c r="E173" s="39"/>
      <c r="F173" s="36">
        <v>4</v>
      </c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>
        <f t="shared" si="3"/>
        <v>4</v>
      </c>
      <c r="R173" s="34" t="s">
        <v>340</v>
      </c>
      <c r="S173" s="34" t="s">
        <v>300</v>
      </c>
    </row>
    <row r="174" spans="1:19" ht="28.8" x14ac:dyDescent="0.25">
      <c r="A174" s="46">
        <v>5.5999999999999899</v>
      </c>
      <c r="B174" s="35" t="s">
        <v>346</v>
      </c>
      <c r="C174" s="35" t="s">
        <v>428</v>
      </c>
      <c r="D174" s="35" t="s">
        <v>432</v>
      </c>
      <c r="E174" s="39"/>
      <c r="F174" s="36">
        <v>10</v>
      </c>
      <c r="G174" s="36">
        <v>61</v>
      </c>
      <c r="H174" s="36"/>
      <c r="I174" s="36"/>
      <c r="J174" s="36"/>
      <c r="K174" s="36"/>
      <c r="L174" s="36"/>
      <c r="M174" s="36"/>
      <c r="N174" s="36"/>
      <c r="O174" s="36"/>
      <c r="P174" s="36"/>
      <c r="Q174" s="36">
        <f t="shared" si="3"/>
        <v>71</v>
      </c>
      <c r="R174" s="34" t="s">
        <v>340</v>
      </c>
      <c r="S174" s="34" t="s">
        <v>300</v>
      </c>
    </row>
    <row r="175" spans="1:19" ht="28.8" x14ac:dyDescent="0.25">
      <c r="A175" s="46">
        <v>5.6099999999999897</v>
      </c>
      <c r="B175" s="35" t="s">
        <v>346</v>
      </c>
      <c r="C175" s="35" t="s">
        <v>428</v>
      </c>
      <c r="D175" s="35" t="s">
        <v>433</v>
      </c>
      <c r="E175" s="39"/>
      <c r="F175" s="36">
        <v>6</v>
      </c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>
        <f t="shared" ref="Q175:Q237" si="4">SUM(E175:P175)</f>
        <v>6</v>
      </c>
      <c r="R175" s="34" t="s">
        <v>340</v>
      </c>
      <c r="S175" s="34" t="s">
        <v>300</v>
      </c>
    </row>
    <row r="176" spans="1:19" ht="28.8" x14ac:dyDescent="0.25">
      <c r="A176" s="46">
        <v>5.6199999999999903</v>
      </c>
      <c r="B176" s="35" t="s">
        <v>346</v>
      </c>
      <c r="C176" s="35" t="s">
        <v>428</v>
      </c>
      <c r="D176" s="35" t="s">
        <v>434</v>
      </c>
      <c r="E176" s="39"/>
      <c r="F176" s="36">
        <v>2</v>
      </c>
      <c r="G176" s="36">
        <v>38</v>
      </c>
      <c r="H176" s="36"/>
      <c r="I176" s="36"/>
      <c r="J176" s="36"/>
      <c r="K176" s="36"/>
      <c r="L176" s="36">
        <v>6</v>
      </c>
      <c r="M176" s="36"/>
      <c r="N176" s="36"/>
      <c r="O176" s="36"/>
      <c r="P176" s="36"/>
      <c r="Q176" s="36">
        <f t="shared" si="4"/>
        <v>46</v>
      </c>
      <c r="R176" s="34" t="s">
        <v>340</v>
      </c>
      <c r="S176" s="34" t="s">
        <v>300</v>
      </c>
    </row>
    <row r="177" spans="1:19" ht="28.8" x14ac:dyDescent="0.25">
      <c r="A177" s="46">
        <v>5.6299999999999901</v>
      </c>
      <c r="B177" s="35" t="s">
        <v>346</v>
      </c>
      <c r="C177" s="35" t="s">
        <v>428</v>
      </c>
      <c r="D177" s="35" t="s">
        <v>435</v>
      </c>
      <c r="E177" s="39"/>
      <c r="F177" s="36"/>
      <c r="G177" s="36">
        <v>27</v>
      </c>
      <c r="H177" s="36"/>
      <c r="I177" s="36"/>
      <c r="J177" s="36"/>
      <c r="K177" s="36"/>
      <c r="L177" s="36"/>
      <c r="M177" s="36"/>
      <c r="N177" s="36"/>
      <c r="O177" s="36"/>
      <c r="P177" s="36"/>
      <c r="Q177" s="36">
        <f t="shared" si="4"/>
        <v>27</v>
      </c>
      <c r="R177" s="34" t="s">
        <v>340</v>
      </c>
      <c r="S177" s="34" t="s">
        <v>300</v>
      </c>
    </row>
    <row r="178" spans="1:19" ht="28.8" x14ac:dyDescent="0.25">
      <c r="A178" s="46">
        <v>5.6399999999999899</v>
      </c>
      <c r="B178" s="35" t="s">
        <v>346</v>
      </c>
      <c r="C178" s="35" t="s">
        <v>428</v>
      </c>
      <c r="D178" s="35" t="s">
        <v>436</v>
      </c>
      <c r="E178" s="39"/>
      <c r="F178" s="36">
        <v>2</v>
      </c>
      <c r="G178" s="36">
        <v>17</v>
      </c>
      <c r="H178" s="36"/>
      <c r="I178" s="36"/>
      <c r="J178" s="36"/>
      <c r="K178" s="36"/>
      <c r="L178" s="36"/>
      <c r="M178" s="36"/>
      <c r="N178" s="36"/>
      <c r="O178" s="36"/>
      <c r="P178" s="36">
        <v>1</v>
      </c>
      <c r="Q178" s="36">
        <f t="shared" si="4"/>
        <v>20</v>
      </c>
      <c r="R178" s="34" t="s">
        <v>340</v>
      </c>
      <c r="S178" s="34" t="s">
        <v>300</v>
      </c>
    </row>
    <row r="179" spans="1:19" ht="28.8" x14ac:dyDescent="0.25">
      <c r="A179" s="46">
        <v>5.6499999999999897</v>
      </c>
      <c r="B179" s="35" t="s">
        <v>346</v>
      </c>
      <c r="C179" s="35" t="s">
        <v>428</v>
      </c>
      <c r="D179" s="35" t="s">
        <v>437</v>
      </c>
      <c r="E179" s="39"/>
      <c r="F179" s="36">
        <v>4</v>
      </c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>
        <f t="shared" si="4"/>
        <v>4</v>
      </c>
      <c r="R179" s="34" t="s">
        <v>340</v>
      </c>
      <c r="S179" s="34" t="s">
        <v>300</v>
      </c>
    </row>
    <row r="180" spans="1:19" ht="28.8" x14ac:dyDescent="0.25">
      <c r="A180" s="46">
        <v>5.6599999999999904</v>
      </c>
      <c r="B180" s="35" t="s">
        <v>346</v>
      </c>
      <c r="C180" s="35" t="s">
        <v>428</v>
      </c>
      <c r="D180" s="35" t="s">
        <v>438</v>
      </c>
      <c r="E180" s="39"/>
      <c r="F180" s="36">
        <v>1</v>
      </c>
      <c r="G180" s="36">
        <v>4</v>
      </c>
      <c r="H180" s="36"/>
      <c r="I180" s="36"/>
      <c r="J180" s="36"/>
      <c r="K180" s="36"/>
      <c r="L180" s="36"/>
      <c r="M180" s="36"/>
      <c r="N180" s="36"/>
      <c r="O180" s="36"/>
      <c r="P180" s="36"/>
      <c r="Q180" s="36">
        <f t="shared" si="4"/>
        <v>5</v>
      </c>
      <c r="R180" s="34" t="s">
        <v>340</v>
      </c>
      <c r="S180" s="34" t="s">
        <v>300</v>
      </c>
    </row>
    <row r="181" spans="1:19" ht="28.8" x14ac:dyDescent="0.25">
      <c r="A181" s="46">
        <v>5.6699999999999902</v>
      </c>
      <c r="B181" s="35" t="s">
        <v>346</v>
      </c>
      <c r="C181" s="35" t="s">
        <v>428</v>
      </c>
      <c r="D181" s="35" t="s">
        <v>439</v>
      </c>
      <c r="E181" s="39"/>
      <c r="F181" s="36"/>
      <c r="G181" s="36">
        <v>4</v>
      </c>
      <c r="H181" s="36"/>
      <c r="I181" s="36"/>
      <c r="J181" s="36"/>
      <c r="K181" s="36"/>
      <c r="L181" s="36">
        <v>5</v>
      </c>
      <c r="M181" s="36"/>
      <c r="N181" s="36"/>
      <c r="O181" s="36"/>
      <c r="P181" s="36"/>
      <c r="Q181" s="36">
        <f t="shared" si="4"/>
        <v>9</v>
      </c>
      <c r="R181" s="34" t="s">
        <v>340</v>
      </c>
      <c r="S181" s="34" t="s">
        <v>300</v>
      </c>
    </row>
    <row r="182" spans="1:19" ht="28.8" x14ac:dyDescent="0.25">
      <c r="A182" s="46">
        <v>5.6799999999999899</v>
      </c>
      <c r="B182" s="35" t="s">
        <v>346</v>
      </c>
      <c r="C182" s="35" t="s">
        <v>428</v>
      </c>
      <c r="D182" s="35" t="s">
        <v>440</v>
      </c>
      <c r="E182" s="39"/>
      <c r="F182" s="36">
        <v>8</v>
      </c>
      <c r="G182" s="36">
        <v>3</v>
      </c>
      <c r="H182" s="36"/>
      <c r="I182" s="36"/>
      <c r="J182" s="36"/>
      <c r="K182" s="36"/>
      <c r="L182" s="36"/>
      <c r="M182" s="36"/>
      <c r="N182" s="36"/>
      <c r="O182" s="36"/>
      <c r="P182" s="36"/>
      <c r="Q182" s="36">
        <f t="shared" si="4"/>
        <v>11</v>
      </c>
      <c r="R182" s="34" t="s">
        <v>340</v>
      </c>
      <c r="S182" s="34" t="s">
        <v>300</v>
      </c>
    </row>
    <row r="183" spans="1:19" ht="28.8" x14ac:dyDescent="0.25">
      <c r="A183" s="46">
        <v>5.6899999999999897</v>
      </c>
      <c r="B183" s="35" t="s">
        <v>346</v>
      </c>
      <c r="C183" s="35" t="s">
        <v>428</v>
      </c>
      <c r="D183" s="35" t="s">
        <v>441</v>
      </c>
      <c r="E183" s="39"/>
      <c r="F183" s="36">
        <v>4</v>
      </c>
      <c r="G183" s="36">
        <v>20</v>
      </c>
      <c r="H183" s="36"/>
      <c r="I183" s="36"/>
      <c r="J183" s="36"/>
      <c r="K183" s="36"/>
      <c r="L183" s="36"/>
      <c r="M183" s="36"/>
      <c r="N183" s="36"/>
      <c r="O183" s="36"/>
      <c r="P183" s="36"/>
      <c r="Q183" s="36">
        <f t="shared" si="4"/>
        <v>24</v>
      </c>
      <c r="R183" s="34" t="s">
        <v>340</v>
      </c>
      <c r="S183" s="34" t="s">
        <v>300</v>
      </c>
    </row>
    <row r="184" spans="1:19" ht="28.8" x14ac:dyDescent="0.25">
      <c r="A184" s="46">
        <v>5.6999999999999904</v>
      </c>
      <c r="B184" s="35" t="s">
        <v>346</v>
      </c>
      <c r="C184" s="35" t="s">
        <v>428</v>
      </c>
      <c r="D184" s="35" t="s">
        <v>442</v>
      </c>
      <c r="E184" s="39"/>
      <c r="F184" s="36">
        <v>5</v>
      </c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>
        <f t="shared" si="4"/>
        <v>5</v>
      </c>
      <c r="R184" s="34" t="s">
        <v>340</v>
      </c>
      <c r="S184" s="34" t="s">
        <v>300</v>
      </c>
    </row>
    <row r="185" spans="1:19" ht="28.8" x14ac:dyDescent="0.25">
      <c r="A185" s="46">
        <v>5.7099999999999804</v>
      </c>
      <c r="B185" s="35" t="s">
        <v>443</v>
      </c>
      <c r="C185" s="35" t="s">
        <v>430</v>
      </c>
      <c r="D185" s="35" t="s">
        <v>432</v>
      </c>
      <c r="E185" s="39"/>
      <c r="F185" s="36">
        <v>1</v>
      </c>
      <c r="G185" s="36">
        <v>1</v>
      </c>
      <c r="H185" s="36"/>
      <c r="I185" s="36"/>
      <c r="J185" s="36"/>
      <c r="K185" s="36"/>
      <c r="L185" s="36"/>
      <c r="M185" s="36"/>
      <c r="N185" s="36"/>
      <c r="O185" s="36"/>
      <c r="P185" s="36"/>
      <c r="Q185" s="36">
        <f t="shared" si="4"/>
        <v>2</v>
      </c>
      <c r="R185" s="34" t="s">
        <v>340</v>
      </c>
      <c r="S185" s="34" t="s">
        <v>300</v>
      </c>
    </row>
    <row r="186" spans="1:19" ht="28.8" x14ac:dyDescent="0.25">
      <c r="A186" s="46">
        <v>5.7199999999999802</v>
      </c>
      <c r="B186" s="35" t="s">
        <v>443</v>
      </c>
      <c r="C186" s="35" t="s">
        <v>430</v>
      </c>
      <c r="D186" s="35" t="s">
        <v>433</v>
      </c>
      <c r="E186" s="39"/>
      <c r="F186" s="36">
        <v>4</v>
      </c>
      <c r="G186" s="36">
        <v>9</v>
      </c>
      <c r="H186" s="36"/>
      <c r="I186" s="36"/>
      <c r="J186" s="36"/>
      <c r="K186" s="36"/>
      <c r="L186" s="36"/>
      <c r="M186" s="36"/>
      <c r="N186" s="36"/>
      <c r="O186" s="36"/>
      <c r="P186" s="36">
        <v>3</v>
      </c>
      <c r="Q186" s="36">
        <f t="shared" si="4"/>
        <v>16</v>
      </c>
      <c r="R186" s="34" t="s">
        <v>340</v>
      </c>
      <c r="S186" s="34" t="s">
        <v>300</v>
      </c>
    </row>
    <row r="187" spans="1:19" ht="28.8" x14ac:dyDescent="0.25">
      <c r="A187" s="46">
        <v>5.72999999999998</v>
      </c>
      <c r="B187" s="35" t="s">
        <v>443</v>
      </c>
      <c r="C187" s="35" t="s">
        <v>428</v>
      </c>
      <c r="D187" s="35" t="s">
        <v>434</v>
      </c>
      <c r="E187" s="39"/>
      <c r="F187" s="36">
        <v>5</v>
      </c>
      <c r="G187" s="36">
        <v>8</v>
      </c>
      <c r="H187" s="36"/>
      <c r="I187" s="36"/>
      <c r="J187" s="36"/>
      <c r="K187" s="36"/>
      <c r="L187" s="36">
        <v>5</v>
      </c>
      <c r="M187" s="36"/>
      <c r="N187" s="36"/>
      <c r="O187" s="36"/>
      <c r="P187" s="36">
        <v>4</v>
      </c>
      <c r="Q187" s="36">
        <f t="shared" si="4"/>
        <v>22</v>
      </c>
      <c r="R187" s="34" t="s">
        <v>340</v>
      </c>
      <c r="S187" s="34" t="s">
        <v>300</v>
      </c>
    </row>
    <row r="188" spans="1:19" ht="28.8" x14ac:dyDescent="0.25">
      <c r="A188" s="46">
        <v>5.7399999999999798</v>
      </c>
      <c r="B188" s="35" t="s">
        <v>443</v>
      </c>
      <c r="C188" s="35" t="s">
        <v>428</v>
      </c>
      <c r="D188" s="35" t="s">
        <v>435</v>
      </c>
      <c r="E188" s="39"/>
      <c r="F188" s="36">
        <v>9</v>
      </c>
      <c r="G188" s="36">
        <v>3</v>
      </c>
      <c r="H188" s="36"/>
      <c r="I188" s="36"/>
      <c r="J188" s="36"/>
      <c r="K188" s="36"/>
      <c r="L188" s="36">
        <v>5</v>
      </c>
      <c r="M188" s="36"/>
      <c r="N188" s="36"/>
      <c r="O188" s="36"/>
      <c r="P188" s="36"/>
      <c r="Q188" s="36">
        <f t="shared" si="4"/>
        <v>17</v>
      </c>
      <c r="R188" s="34" t="s">
        <v>340</v>
      </c>
      <c r="S188" s="34" t="s">
        <v>300</v>
      </c>
    </row>
    <row r="189" spans="1:19" ht="28.8" x14ac:dyDescent="0.25">
      <c r="A189" s="46">
        <v>5.7499999999999796</v>
      </c>
      <c r="B189" s="35" t="s">
        <v>443</v>
      </c>
      <c r="C189" s="35" t="s">
        <v>428</v>
      </c>
      <c r="D189" s="35" t="s">
        <v>440</v>
      </c>
      <c r="E189" s="39"/>
      <c r="F189" s="36">
        <v>15</v>
      </c>
      <c r="G189" s="36">
        <v>21</v>
      </c>
      <c r="H189" s="36"/>
      <c r="I189" s="36"/>
      <c r="J189" s="36"/>
      <c r="K189" s="36"/>
      <c r="L189" s="36">
        <v>5</v>
      </c>
      <c r="M189" s="36"/>
      <c r="N189" s="36"/>
      <c r="O189" s="36"/>
      <c r="P189" s="36">
        <v>2</v>
      </c>
      <c r="Q189" s="36">
        <f t="shared" si="4"/>
        <v>43</v>
      </c>
      <c r="R189" s="34" t="s">
        <v>340</v>
      </c>
      <c r="S189" s="34" t="s">
        <v>300</v>
      </c>
    </row>
    <row r="190" spans="1:19" ht="28.8" x14ac:dyDescent="0.25">
      <c r="A190" s="46">
        <v>5.7599999999999802</v>
      </c>
      <c r="B190" s="35" t="s">
        <v>443</v>
      </c>
      <c r="C190" s="35" t="s">
        <v>428</v>
      </c>
      <c r="D190" s="35" t="s">
        <v>444</v>
      </c>
      <c r="E190" s="39"/>
      <c r="F190" s="36"/>
      <c r="G190" s="36"/>
      <c r="H190" s="36"/>
      <c r="I190" s="36"/>
      <c r="J190" s="36"/>
      <c r="K190" s="36"/>
      <c r="L190" s="36">
        <v>5</v>
      </c>
      <c r="M190" s="36"/>
      <c r="N190" s="36"/>
      <c r="O190" s="36"/>
      <c r="P190" s="36"/>
      <c r="Q190" s="36">
        <f t="shared" si="4"/>
        <v>5</v>
      </c>
      <c r="R190" s="34" t="s">
        <v>340</v>
      </c>
      <c r="S190" s="34" t="s">
        <v>300</v>
      </c>
    </row>
    <row r="191" spans="1:19" ht="28.8" x14ac:dyDescent="0.25">
      <c r="A191" s="46">
        <v>5.76999999999998</v>
      </c>
      <c r="B191" s="35" t="s">
        <v>443</v>
      </c>
      <c r="C191" s="35" t="s">
        <v>428</v>
      </c>
      <c r="D191" s="35" t="s">
        <v>445</v>
      </c>
      <c r="E191" s="39"/>
      <c r="F191" s="36"/>
      <c r="G191" s="36">
        <v>2</v>
      </c>
      <c r="H191" s="36"/>
      <c r="I191" s="36"/>
      <c r="J191" s="36"/>
      <c r="K191" s="36"/>
      <c r="L191" s="36"/>
      <c r="M191" s="36"/>
      <c r="N191" s="36"/>
      <c r="O191" s="36"/>
      <c r="P191" s="36">
        <v>1</v>
      </c>
      <c r="Q191" s="36">
        <f t="shared" si="4"/>
        <v>3</v>
      </c>
      <c r="R191" s="34" t="s">
        <v>340</v>
      </c>
      <c r="S191" s="34" t="s">
        <v>300</v>
      </c>
    </row>
    <row r="192" spans="1:19" ht="28.8" x14ac:dyDescent="0.25">
      <c r="A192" s="46">
        <v>5.7799999999999798</v>
      </c>
      <c r="B192" s="35" t="s">
        <v>443</v>
      </c>
      <c r="C192" s="35" t="s">
        <v>428</v>
      </c>
      <c r="D192" s="35" t="s">
        <v>441</v>
      </c>
      <c r="E192" s="39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>
        <v>1</v>
      </c>
      <c r="Q192" s="36">
        <f t="shared" si="4"/>
        <v>1</v>
      </c>
      <c r="R192" s="34" t="s">
        <v>340</v>
      </c>
      <c r="S192" s="34" t="s">
        <v>300</v>
      </c>
    </row>
    <row r="193" spans="1:19" ht="28.8" x14ac:dyDescent="0.25">
      <c r="A193" s="46">
        <v>5.7899999999999796</v>
      </c>
      <c r="B193" s="35" t="s">
        <v>443</v>
      </c>
      <c r="C193" s="35" t="s">
        <v>446</v>
      </c>
      <c r="D193" s="35" t="s">
        <v>447</v>
      </c>
      <c r="E193" s="39"/>
      <c r="F193" s="36">
        <v>2</v>
      </c>
      <c r="G193" s="36">
        <v>4</v>
      </c>
      <c r="H193" s="36"/>
      <c r="I193" s="36"/>
      <c r="J193" s="36"/>
      <c r="K193" s="36"/>
      <c r="L193" s="36"/>
      <c r="M193" s="36"/>
      <c r="N193" s="36"/>
      <c r="O193" s="36"/>
      <c r="P193" s="36"/>
      <c r="Q193" s="36">
        <f t="shared" si="4"/>
        <v>6</v>
      </c>
      <c r="R193" s="34" t="s">
        <v>340</v>
      </c>
      <c r="S193" s="34" t="s">
        <v>300</v>
      </c>
    </row>
    <row r="194" spans="1:19" ht="28.8" x14ac:dyDescent="0.25">
      <c r="A194" s="46">
        <v>5.7999999999999803</v>
      </c>
      <c r="B194" s="35" t="s">
        <v>443</v>
      </c>
      <c r="C194" s="35" t="s">
        <v>446</v>
      </c>
      <c r="D194" s="35" t="s">
        <v>448</v>
      </c>
      <c r="E194" s="39"/>
      <c r="F194" s="36">
        <v>1</v>
      </c>
      <c r="G194" s="36"/>
      <c r="H194" s="36"/>
      <c r="I194" s="36"/>
      <c r="J194" s="36"/>
      <c r="K194" s="36"/>
      <c r="L194" s="36"/>
      <c r="M194" s="36"/>
      <c r="N194" s="36"/>
      <c r="O194" s="36"/>
      <c r="P194" s="36">
        <v>2</v>
      </c>
      <c r="Q194" s="36">
        <f t="shared" si="4"/>
        <v>3</v>
      </c>
      <c r="R194" s="34" t="s">
        <v>340</v>
      </c>
      <c r="S194" s="34" t="s">
        <v>300</v>
      </c>
    </row>
    <row r="195" spans="1:19" ht="28.8" x14ac:dyDescent="0.25">
      <c r="A195" s="46">
        <v>5.8099999999999801</v>
      </c>
      <c r="B195" s="35" t="s">
        <v>443</v>
      </c>
      <c r="C195" s="35" t="s">
        <v>446</v>
      </c>
      <c r="D195" s="35" t="s">
        <v>449</v>
      </c>
      <c r="E195" s="39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>
        <v>2</v>
      </c>
      <c r="Q195" s="36">
        <f t="shared" si="4"/>
        <v>2</v>
      </c>
      <c r="R195" s="34" t="s">
        <v>340</v>
      </c>
      <c r="S195" s="34" t="s">
        <v>300</v>
      </c>
    </row>
    <row r="196" spans="1:19" ht="28.8" x14ac:dyDescent="0.25">
      <c r="A196" s="46">
        <v>5.8199999999999799</v>
      </c>
      <c r="B196" s="35" t="s">
        <v>443</v>
      </c>
      <c r="C196" s="35" t="s">
        <v>446</v>
      </c>
      <c r="D196" s="35" t="s">
        <v>450</v>
      </c>
      <c r="E196" s="39"/>
      <c r="F196" s="36"/>
      <c r="G196" s="36">
        <v>2</v>
      </c>
      <c r="H196" s="36"/>
      <c r="I196" s="36"/>
      <c r="J196" s="36"/>
      <c r="K196" s="36"/>
      <c r="L196" s="36"/>
      <c r="M196" s="36"/>
      <c r="N196" s="36"/>
      <c r="O196" s="36"/>
      <c r="P196" s="36"/>
      <c r="Q196" s="36">
        <f t="shared" si="4"/>
        <v>2</v>
      </c>
      <c r="R196" s="34" t="s">
        <v>340</v>
      </c>
      <c r="S196" s="34" t="s">
        <v>300</v>
      </c>
    </row>
    <row r="197" spans="1:19" ht="28.8" x14ac:dyDescent="0.25">
      <c r="A197" s="46">
        <v>5.8299999999999796</v>
      </c>
      <c r="B197" s="35" t="s">
        <v>443</v>
      </c>
      <c r="C197" s="35" t="s">
        <v>446</v>
      </c>
      <c r="D197" s="35" t="s">
        <v>451</v>
      </c>
      <c r="E197" s="39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>
        <v>2</v>
      </c>
      <c r="Q197" s="36">
        <f t="shared" si="4"/>
        <v>2</v>
      </c>
      <c r="R197" s="34" t="s">
        <v>340</v>
      </c>
      <c r="S197" s="34" t="s">
        <v>300</v>
      </c>
    </row>
    <row r="198" spans="1:19" ht="28.8" x14ac:dyDescent="0.25">
      <c r="A198" s="46">
        <v>5.8399999999999803</v>
      </c>
      <c r="B198" s="35" t="s">
        <v>443</v>
      </c>
      <c r="C198" s="35" t="s">
        <v>446</v>
      </c>
      <c r="D198" s="35" t="s">
        <v>452</v>
      </c>
      <c r="E198" s="39"/>
      <c r="F198" s="36">
        <v>2</v>
      </c>
      <c r="G198" s="36"/>
      <c r="H198" s="36"/>
      <c r="I198" s="36"/>
      <c r="J198" s="36"/>
      <c r="K198" s="36"/>
      <c r="L198" s="36"/>
      <c r="M198" s="36"/>
      <c r="N198" s="36"/>
      <c r="O198" s="36"/>
      <c r="P198" s="36">
        <v>4</v>
      </c>
      <c r="Q198" s="36">
        <f t="shared" si="4"/>
        <v>6</v>
      </c>
      <c r="R198" s="34" t="s">
        <v>340</v>
      </c>
      <c r="S198" s="34" t="s">
        <v>300</v>
      </c>
    </row>
    <row r="199" spans="1:19" ht="28.8" x14ac:dyDescent="0.25">
      <c r="A199" s="46">
        <v>5.8499999999999801</v>
      </c>
      <c r="B199" s="35" t="s">
        <v>350</v>
      </c>
      <c r="C199" s="35" t="s">
        <v>430</v>
      </c>
      <c r="D199" s="35" t="s">
        <v>432</v>
      </c>
      <c r="E199" s="39"/>
      <c r="F199" s="36">
        <v>7</v>
      </c>
      <c r="G199" s="36">
        <v>17</v>
      </c>
      <c r="H199" s="36"/>
      <c r="I199" s="36"/>
      <c r="J199" s="36"/>
      <c r="K199" s="36"/>
      <c r="L199" s="36">
        <v>4</v>
      </c>
      <c r="M199" s="36"/>
      <c r="N199" s="36"/>
      <c r="O199" s="36"/>
      <c r="P199" s="36"/>
      <c r="Q199" s="36">
        <f t="shared" si="4"/>
        <v>28</v>
      </c>
      <c r="R199" s="34" t="s">
        <v>340</v>
      </c>
      <c r="S199" s="34" t="s">
        <v>300</v>
      </c>
    </row>
    <row r="200" spans="1:19" ht="28.8" x14ac:dyDescent="0.25">
      <c r="A200" s="46">
        <v>5.8599999999999799</v>
      </c>
      <c r="B200" s="35" t="s">
        <v>350</v>
      </c>
      <c r="C200" s="35" t="s">
        <v>430</v>
      </c>
      <c r="D200" s="35" t="s">
        <v>433</v>
      </c>
      <c r="E200" s="39"/>
      <c r="F200" s="36">
        <v>2</v>
      </c>
      <c r="G200" s="36">
        <v>17</v>
      </c>
      <c r="H200" s="36"/>
      <c r="I200" s="36"/>
      <c r="J200" s="36"/>
      <c r="K200" s="36"/>
      <c r="L200" s="36"/>
      <c r="M200" s="36"/>
      <c r="N200" s="36"/>
      <c r="O200" s="36"/>
      <c r="P200" s="36">
        <v>5</v>
      </c>
      <c r="Q200" s="36">
        <f t="shared" si="4"/>
        <v>24</v>
      </c>
      <c r="R200" s="34" t="s">
        <v>340</v>
      </c>
      <c r="S200" s="34" t="s">
        <v>300</v>
      </c>
    </row>
    <row r="201" spans="1:19" ht="28.8" x14ac:dyDescent="0.25">
      <c r="A201" s="46">
        <v>5.8699999999999797</v>
      </c>
      <c r="B201" s="35" t="s">
        <v>453</v>
      </c>
      <c r="C201" s="35" t="s">
        <v>454</v>
      </c>
      <c r="D201" s="35" t="s">
        <v>435</v>
      </c>
      <c r="E201" s="39"/>
      <c r="F201" s="36">
        <v>7</v>
      </c>
      <c r="G201" s="36">
        <v>21</v>
      </c>
      <c r="H201" s="36"/>
      <c r="I201" s="36"/>
      <c r="J201" s="36"/>
      <c r="K201" s="36"/>
      <c r="L201" s="36">
        <v>2</v>
      </c>
      <c r="M201" s="36"/>
      <c r="N201" s="36"/>
      <c r="O201" s="36"/>
      <c r="P201" s="36"/>
      <c r="Q201" s="36">
        <f t="shared" si="4"/>
        <v>30</v>
      </c>
      <c r="R201" s="34" t="s">
        <v>340</v>
      </c>
      <c r="S201" s="34" t="s">
        <v>300</v>
      </c>
    </row>
    <row r="202" spans="1:19" ht="28.8" x14ac:dyDescent="0.25">
      <c r="A202" s="46">
        <v>5.8799999999999804</v>
      </c>
      <c r="B202" s="35" t="s">
        <v>453</v>
      </c>
      <c r="C202" s="35" t="s">
        <v>454</v>
      </c>
      <c r="D202" s="35" t="s">
        <v>441</v>
      </c>
      <c r="E202" s="39"/>
      <c r="F202" s="36">
        <v>2</v>
      </c>
      <c r="G202" s="36">
        <v>7</v>
      </c>
      <c r="H202" s="36"/>
      <c r="I202" s="36"/>
      <c r="J202" s="36"/>
      <c r="K202" s="36"/>
      <c r="L202" s="36"/>
      <c r="M202" s="36"/>
      <c r="N202" s="36"/>
      <c r="O202" s="36"/>
      <c r="P202" s="36"/>
      <c r="Q202" s="36">
        <f t="shared" si="4"/>
        <v>9</v>
      </c>
      <c r="R202" s="34" t="s">
        <v>340</v>
      </c>
      <c r="S202" s="34" t="s">
        <v>300</v>
      </c>
    </row>
    <row r="203" spans="1:19" ht="28.8" x14ac:dyDescent="0.25">
      <c r="A203" s="46">
        <v>5.8899999999999801</v>
      </c>
      <c r="B203" s="35" t="s">
        <v>350</v>
      </c>
      <c r="C203" s="35" t="s">
        <v>455</v>
      </c>
      <c r="D203" s="35" t="s">
        <v>456</v>
      </c>
      <c r="E203" s="39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>
        <v>4</v>
      </c>
      <c r="Q203" s="36">
        <f t="shared" si="4"/>
        <v>4</v>
      </c>
      <c r="R203" s="34" t="s">
        <v>340</v>
      </c>
      <c r="S203" s="34" t="s">
        <v>300</v>
      </c>
    </row>
    <row r="204" spans="1:19" ht="28.8" x14ac:dyDescent="0.25">
      <c r="A204" s="46">
        <v>5.8999999999999799</v>
      </c>
      <c r="B204" s="35" t="s">
        <v>350</v>
      </c>
      <c r="C204" s="35" t="s">
        <v>455</v>
      </c>
      <c r="D204" s="35" t="s">
        <v>442</v>
      </c>
      <c r="E204" s="39"/>
      <c r="F204" s="36">
        <v>3</v>
      </c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>
        <f t="shared" si="4"/>
        <v>3</v>
      </c>
      <c r="R204" s="34" t="s">
        <v>340</v>
      </c>
      <c r="S204" s="34" t="s">
        <v>300</v>
      </c>
    </row>
    <row r="205" spans="1:19" ht="28.8" x14ac:dyDescent="0.25">
      <c r="A205" s="46">
        <v>5.9099999999999797</v>
      </c>
      <c r="B205" s="35" t="s">
        <v>351</v>
      </c>
      <c r="C205" s="35" t="s">
        <v>430</v>
      </c>
      <c r="D205" s="35" t="s">
        <v>457</v>
      </c>
      <c r="E205" s="39"/>
      <c r="F205" s="36">
        <v>5</v>
      </c>
      <c r="G205" s="36">
        <v>6</v>
      </c>
      <c r="H205" s="36"/>
      <c r="I205" s="36"/>
      <c r="J205" s="36"/>
      <c r="K205" s="36"/>
      <c r="L205" s="36"/>
      <c r="M205" s="36"/>
      <c r="N205" s="36"/>
      <c r="O205" s="36"/>
      <c r="P205" s="36"/>
      <c r="Q205" s="36">
        <f t="shared" si="4"/>
        <v>11</v>
      </c>
      <c r="R205" s="34" t="s">
        <v>340</v>
      </c>
      <c r="S205" s="34" t="s">
        <v>300</v>
      </c>
    </row>
    <row r="206" spans="1:19" ht="28.8" x14ac:dyDescent="0.25">
      <c r="A206" s="46">
        <v>5.9199999999999804</v>
      </c>
      <c r="B206" s="35" t="s">
        <v>351</v>
      </c>
      <c r="C206" s="35" t="s">
        <v>430</v>
      </c>
      <c r="D206" s="35" t="s">
        <v>458</v>
      </c>
      <c r="E206" s="39"/>
      <c r="F206" s="36">
        <v>51</v>
      </c>
      <c r="G206" s="36">
        <v>171</v>
      </c>
      <c r="H206" s="36"/>
      <c r="I206" s="36"/>
      <c r="J206" s="36"/>
      <c r="K206" s="36"/>
      <c r="L206" s="36">
        <v>9</v>
      </c>
      <c r="M206" s="36"/>
      <c r="N206" s="36"/>
      <c r="O206" s="36"/>
      <c r="P206" s="36">
        <v>6</v>
      </c>
      <c r="Q206" s="36">
        <f t="shared" si="4"/>
        <v>237</v>
      </c>
      <c r="R206" s="34" t="s">
        <v>340</v>
      </c>
      <c r="S206" s="34" t="s">
        <v>300</v>
      </c>
    </row>
    <row r="207" spans="1:19" ht="28.8" x14ac:dyDescent="0.25">
      <c r="A207" s="46">
        <v>5.9299999999999802</v>
      </c>
      <c r="B207" s="35" t="s">
        <v>351</v>
      </c>
      <c r="C207" s="35" t="s">
        <v>430</v>
      </c>
      <c r="D207" s="35" t="s">
        <v>459</v>
      </c>
      <c r="E207" s="39"/>
      <c r="F207" s="36">
        <v>4</v>
      </c>
      <c r="G207" s="36">
        <v>11</v>
      </c>
      <c r="H207" s="36"/>
      <c r="I207" s="36"/>
      <c r="J207" s="36"/>
      <c r="K207" s="36"/>
      <c r="L207" s="36"/>
      <c r="M207" s="36"/>
      <c r="N207" s="36"/>
      <c r="O207" s="36"/>
      <c r="P207" s="36">
        <v>2</v>
      </c>
      <c r="Q207" s="36">
        <f t="shared" si="4"/>
        <v>17</v>
      </c>
      <c r="R207" s="34" t="s">
        <v>340</v>
      </c>
      <c r="S207" s="34" t="s">
        <v>300</v>
      </c>
    </row>
    <row r="208" spans="1:19" ht="28.8" x14ac:dyDescent="0.25">
      <c r="A208" s="46">
        <v>5.93999999999998</v>
      </c>
      <c r="B208" s="35" t="s">
        <v>351</v>
      </c>
      <c r="C208" s="35" t="s">
        <v>430</v>
      </c>
      <c r="D208" s="35" t="s">
        <v>460</v>
      </c>
      <c r="E208" s="39"/>
      <c r="F208" s="36">
        <v>36</v>
      </c>
      <c r="G208" s="36">
        <v>341</v>
      </c>
      <c r="H208" s="36"/>
      <c r="I208" s="36"/>
      <c r="J208" s="36"/>
      <c r="K208" s="36"/>
      <c r="L208" s="36">
        <v>8</v>
      </c>
      <c r="M208" s="36"/>
      <c r="N208" s="36"/>
      <c r="O208" s="36"/>
      <c r="P208" s="36">
        <v>17</v>
      </c>
      <c r="Q208" s="36">
        <f t="shared" si="4"/>
        <v>402</v>
      </c>
      <c r="R208" s="34" t="s">
        <v>340</v>
      </c>
      <c r="S208" s="34" t="s">
        <v>300</v>
      </c>
    </row>
    <row r="209" spans="1:19" ht="28.8" x14ac:dyDescent="0.25">
      <c r="A209" s="46">
        <v>5.9499999999999797</v>
      </c>
      <c r="B209" s="35" t="s">
        <v>351</v>
      </c>
      <c r="C209" s="35" t="s">
        <v>430</v>
      </c>
      <c r="D209" s="35" t="s">
        <v>461</v>
      </c>
      <c r="E209" s="39"/>
      <c r="F209" s="36">
        <v>2</v>
      </c>
      <c r="G209" s="36">
        <v>16</v>
      </c>
      <c r="H209" s="36"/>
      <c r="I209" s="36"/>
      <c r="J209" s="36"/>
      <c r="K209" s="36"/>
      <c r="L209" s="36">
        <v>1</v>
      </c>
      <c r="M209" s="36"/>
      <c r="N209" s="36"/>
      <c r="O209" s="36"/>
      <c r="P209" s="36">
        <v>1</v>
      </c>
      <c r="Q209" s="36">
        <f t="shared" si="4"/>
        <v>20</v>
      </c>
      <c r="R209" s="34" t="s">
        <v>340</v>
      </c>
      <c r="S209" s="34" t="s">
        <v>300</v>
      </c>
    </row>
    <row r="210" spans="1:19" ht="28.8" x14ac:dyDescent="0.25">
      <c r="A210" s="46">
        <v>5.9599999999999804</v>
      </c>
      <c r="B210" s="35" t="s">
        <v>351</v>
      </c>
      <c r="C210" s="35" t="s">
        <v>430</v>
      </c>
      <c r="D210" s="35" t="s">
        <v>462</v>
      </c>
      <c r="E210" s="39"/>
      <c r="F210" s="36">
        <v>1</v>
      </c>
      <c r="G210" s="36">
        <v>2</v>
      </c>
      <c r="H210" s="36"/>
      <c r="I210" s="36"/>
      <c r="J210" s="36"/>
      <c r="K210" s="36"/>
      <c r="L210" s="36"/>
      <c r="M210" s="36"/>
      <c r="N210" s="36"/>
      <c r="O210" s="36"/>
      <c r="P210" s="36">
        <v>3</v>
      </c>
      <c r="Q210" s="36">
        <f t="shared" si="4"/>
        <v>6</v>
      </c>
      <c r="R210" s="34" t="s">
        <v>340</v>
      </c>
      <c r="S210" s="34" t="s">
        <v>300</v>
      </c>
    </row>
    <row r="211" spans="1:19" ht="28.8" x14ac:dyDescent="0.25">
      <c r="A211" s="46">
        <v>5.9699999999999802</v>
      </c>
      <c r="B211" s="35" t="s">
        <v>351</v>
      </c>
      <c r="C211" s="35" t="s">
        <v>463</v>
      </c>
      <c r="D211" s="35" t="s">
        <v>464</v>
      </c>
      <c r="E211" s="39"/>
      <c r="F211" s="36">
        <v>1</v>
      </c>
      <c r="G211" s="36">
        <v>2</v>
      </c>
      <c r="H211" s="36"/>
      <c r="I211" s="36"/>
      <c r="J211" s="36"/>
      <c r="K211" s="36"/>
      <c r="L211" s="36"/>
      <c r="M211" s="36"/>
      <c r="N211" s="36"/>
      <c r="O211" s="36"/>
      <c r="P211" s="36"/>
      <c r="Q211" s="36">
        <f t="shared" si="4"/>
        <v>3</v>
      </c>
      <c r="R211" s="34" t="s">
        <v>340</v>
      </c>
      <c r="S211" s="34" t="s">
        <v>300</v>
      </c>
    </row>
    <row r="212" spans="1:19" ht="28.8" x14ac:dyDescent="0.25">
      <c r="A212" s="46">
        <v>5.97999999999998</v>
      </c>
      <c r="B212" s="35" t="s">
        <v>351</v>
      </c>
      <c r="C212" s="35" t="s">
        <v>463</v>
      </c>
      <c r="D212" s="35" t="s">
        <v>465</v>
      </c>
      <c r="E212" s="39"/>
      <c r="F212" s="36">
        <v>1</v>
      </c>
      <c r="G212" s="36">
        <v>2</v>
      </c>
      <c r="H212" s="36"/>
      <c r="I212" s="36"/>
      <c r="J212" s="36"/>
      <c r="K212" s="36"/>
      <c r="L212" s="36"/>
      <c r="M212" s="36"/>
      <c r="N212" s="36"/>
      <c r="O212" s="36"/>
      <c r="P212" s="36"/>
      <c r="Q212" s="36">
        <f t="shared" si="4"/>
        <v>3</v>
      </c>
      <c r="R212" s="34" t="s">
        <v>340</v>
      </c>
      <c r="S212" s="34" t="s">
        <v>300</v>
      </c>
    </row>
    <row r="213" spans="1:19" ht="28.8" x14ac:dyDescent="0.25">
      <c r="A213" s="46">
        <v>5.9899999999999798</v>
      </c>
      <c r="B213" s="35" t="s">
        <v>351</v>
      </c>
      <c r="C213" s="35" t="s">
        <v>463</v>
      </c>
      <c r="D213" s="35" t="s">
        <v>415</v>
      </c>
      <c r="E213" s="39"/>
      <c r="F213" s="36">
        <v>1</v>
      </c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>
        <f t="shared" si="4"/>
        <v>1</v>
      </c>
      <c r="R213" s="34" t="s">
        <v>340</v>
      </c>
      <c r="S213" s="34" t="s">
        <v>300</v>
      </c>
    </row>
    <row r="214" spans="1:19" ht="28.8" x14ac:dyDescent="0.25">
      <c r="A214" s="71">
        <v>5.0999999999999996</v>
      </c>
      <c r="B214" s="35" t="s">
        <v>351</v>
      </c>
      <c r="C214" s="35" t="s">
        <v>463</v>
      </c>
      <c r="D214" s="35" t="s">
        <v>466</v>
      </c>
      <c r="E214" s="39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>
        <v>2</v>
      </c>
      <c r="Q214" s="36">
        <f t="shared" si="4"/>
        <v>2</v>
      </c>
      <c r="R214" s="34" t="s">
        <v>340</v>
      </c>
      <c r="S214" s="34" t="s">
        <v>300</v>
      </c>
    </row>
    <row r="215" spans="1:19" ht="28.8" x14ac:dyDescent="0.25">
      <c r="A215" s="71">
        <v>5.101</v>
      </c>
      <c r="B215" s="35" t="s">
        <v>467</v>
      </c>
      <c r="C215" s="35" t="s">
        <v>468</v>
      </c>
      <c r="D215" s="35" t="s">
        <v>469</v>
      </c>
      <c r="E215" s="39"/>
      <c r="F215" s="36">
        <v>330</v>
      </c>
      <c r="G215" s="36">
        <v>858</v>
      </c>
      <c r="H215" s="36"/>
      <c r="I215" s="36"/>
      <c r="J215" s="36"/>
      <c r="K215" s="36"/>
      <c r="L215" s="36">
        <v>58</v>
      </c>
      <c r="M215" s="36"/>
      <c r="N215" s="36"/>
      <c r="O215" s="36"/>
      <c r="P215" s="36">
        <v>50</v>
      </c>
      <c r="Q215" s="36">
        <f t="shared" si="4"/>
        <v>1296</v>
      </c>
      <c r="R215" s="34" t="s">
        <v>340</v>
      </c>
      <c r="S215" s="34" t="s">
        <v>300</v>
      </c>
    </row>
    <row r="216" spans="1:19" ht="28.8" x14ac:dyDescent="0.25">
      <c r="A216" s="71">
        <v>5.1020000000000003</v>
      </c>
      <c r="B216" s="35" t="s">
        <v>467</v>
      </c>
      <c r="C216" s="35" t="s">
        <v>359</v>
      </c>
      <c r="D216" s="35" t="s">
        <v>470</v>
      </c>
      <c r="E216" s="39"/>
      <c r="F216" s="36">
        <v>20</v>
      </c>
      <c r="G216" s="36">
        <v>138</v>
      </c>
      <c r="H216" s="36"/>
      <c r="I216" s="36"/>
      <c r="J216" s="36"/>
      <c r="K216" s="36"/>
      <c r="L216" s="36"/>
      <c r="M216" s="36"/>
      <c r="N216" s="36"/>
      <c r="O216" s="36"/>
      <c r="P216" s="36">
        <v>2</v>
      </c>
      <c r="Q216" s="36">
        <f t="shared" si="4"/>
        <v>160</v>
      </c>
      <c r="R216" s="34" t="s">
        <v>340</v>
      </c>
      <c r="S216" s="34" t="s">
        <v>300</v>
      </c>
    </row>
    <row r="217" spans="1:19" ht="28.8" x14ac:dyDescent="0.25">
      <c r="A217" s="71">
        <v>5.1029999999999998</v>
      </c>
      <c r="B217" s="35" t="s">
        <v>467</v>
      </c>
      <c r="C217" s="35" t="s">
        <v>359</v>
      </c>
      <c r="D217" s="35" t="s">
        <v>471</v>
      </c>
      <c r="E217" s="39"/>
      <c r="F217" s="36">
        <v>6</v>
      </c>
      <c r="G217" s="36">
        <v>24</v>
      </c>
      <c r="H217" s="36"/>
      <c r="I217" s="36"/>
      <c r="J217" s="36"/>
      <c r="K217" s="36"/>
      <c r="L217" s="36"/>
      <c r="M217" s="36"/>
      <c r="N217" s="36"/>
      <c r="O217" s="36"/>
      <c r="P217" s="36"/>
      <c r="Q217" s="36">
        <f t="shared" si="4"/>
        <v>30</v>
      </c>
      <c r="R217" s="34" t="s">
        <v>340</v>
      </c>
      <c r="S217" s="34" t="s">
        <v>300</v>
      </c>
    </row>
    <row r="218" spans="1:19" ht="28.8" x14ac:dyDescent="0.25">
      <c r="A218" s="71">
        <v>5.1040000000000001</v>
      </c>
      <c r="B218" s="35" t="s">
        <v>467</v>
      </c>
      <c r="C218" s="35" t="s">
        <v>359</v>
      </c>
      <c r="D218" s="35" t="s">
        <v>472</v>
      </c>
      <c r="E218" s="39"/>
      <c r="F218" s="36">
        <v>16</v>
      </c>
      <c r="G218" s="36">
        <v>73</v>
      </c>
      <c r="H218" s="36"/>
      <c r="I218" s="36"/>
      <c r="J218" s="36"/>
      <c r="K218" s="36"/>
      <c r="L218" s="36">
        <v>16</v>
      </c>
      <c r="M218" s="36"/>
      <c r="N218" s="36"/>
      <c r="O218" s="36"/>
      <c r="P218" s="36"/>
      <c r="Q218" s="36">
        <f t="shared" si="4"/>
        <v>105</v>
      </c>
      <c r="R218" s="34" t="s">
        <v>340</v>
      </c>
      <c r="S218" s="34" t="s">
        <v>300</v>
      </c>
    </row>
    <row r="219" spans="1:19" ht="28.8" x14ac:dyDescent="0.25">
      <c r="A219" s="71">
        <v>5.1050000000000004</v>
      </c>
      <c r="B219" s="35" t="s">
        <v>467</v>
      </c>
      <c r="C219" s="35" t="s">
        <v>359</v>
      </c>
      <c r="D219" s="35" t="s">
        <v>473</v>
      </c>
      <c r="E219" s="39"/>
      <c r="F219" s="36">
        <v>2</v>
      </c>
      <c r="G219" s="36">
        <v>17</v>
      </c>
      <c r="H219" s="36"/>
      <c r="I219" s="36"/>
      <c r="J219" s="36"/>
      <c r="K219" s="36"/>
      <c r="L219" s="36"/>
      <c r="M219" s="36"/>
      <c r="N219" s="36"/>
      <c r="O219" s="36"/>
      <c r="P219" s="36"/>
      <c r="Q219" s="36">
        <f t="shared" si="4"/>
        <v>19</v>
      </c>
      <c r="R219" s="34" t="s">
        <v>340</v>
      </c>
      <c r="S219" s="34" t="s">
        <v>300</v>
      </c>
    </row>
    <row r="220" spans="1:19" ht="28.8" x14ac:dyDescent="0.25">
      <c r="A220" s="71">
        <v>5.1059999999999999</v>
      </c>
      <c r="B220" s="35" t="s">
        <v>467</v>
      </c>
      <c r="C220" s="35" t="s">
        <v>359</v>
      </c>
      <c r="D220" s="35" t="s">
        <v>474</v>
      </c>
      <c r="E220" s="39"/>
      <c r="F220" s="36">
        <v>360</v>
      </c>
      <c r="G220" s="36">
        <v>1162</v>
      </c>
      <c r="H220" s="36"/>
      <c r="I220" s="36"/>
      <c r="J220" s="36"/>
      <c r="K220" s="36"/>
      <c r="L220" s="36">
        <v>41</v>
      </c>
      <c r="M220" s="36"/>
      <c r="N220" s="36"/>
      <c r="O220" s="36"/>
      <c r="P220" s="36">
        <v>10</v>
      </c>
      <c r="Q220" s="36">
        <f t="shared" si="4"/>
        <v>1573</v>
      </c>
      <c r="R220" s="34" t="s">
        <v>340</v>
      </c>
      <c r="S220" s="34" t="s">
        <v>300</v>
      </c>
    </row>
    <row r="221" spans="1:19" ht="28.8" x14ac:dyDescent="0.25">
      <c r="A221" s="71">
        <v>5.1070000000000002</v>
      </c>
      <c r="B221" s="35" t="s">
        <v>467</v>
      </c>
      <c r="C221" s="35" t="s">
        <v>359</v>
      </c>
      <c r="D221" s="35" t="s">
        <v>475</v>
      </c>
      <c r="E221" s="39"/>
      <c r="F221" s="36">
        <v>32</v>
      </c>
      <c r="G221" s="36">
        <v>82</v>
      </c>
      <c r="H221" s="36"/>
      <c r="I221" s="36"/>
      <c r="J221" s="36"/>
      <c r="K221" s="36"/>
      <c r="L221" s="36">
        <v>5</v>
      </c>
      <c r="M221" s="36"/>
      <c r="N221" s="36"/>
      <c r="O221" s="36"/>
      <c r="P221" s="36"/>
      <c r="Q221" s="36">
        <f t="shared" si="4"/>
        <v>119</v>
      </c>
      <c r="R221" s="34" t="s">
        <v>340</v>
      </c>
      <c r="S221" s="34" t="s">
        <v>300</v>
      </c>
    </row>
    <row r="222" spans="1:19" ht="28.8" x14ac:dyDescent="0.25">
      <c r="A222" s="71">
        <v>5.1079999999999997</v>
      </c>
      <c r="B222" s="35" t="s">
        <v>467</v>
      </c>
      <c r="C222" s="35" t="s">
        <v>359</v>
      </c>
      <c r="D222" s="35" t="s">
        <v>476</v>
      </c>
      <c r="E222" s="39"/>
      <c r="F222" s="36">
        <v>18</v>
      </c>
      <c r="G222" s="36">
        <v>115</v>
      </c>
      <c r="H222" s="36"/>
      <c r="I222" s="36"/>
      <c r="J222" s="36"/>
      <c r="K222" s="36"/>
      <c r="L222" s="36">
        <v>36</v>
      </c>
      <c r="M222" s="36"/>
      <c r="N222" s="36"/>
      <c r="O222" s="36"/>
      <c r="P222" s="36"/>
      <c r="Q222" s="36">
        <f t="shared" si="4"/>
        <v>169</v>
      </c>
      <c r="R222" s="34" t="s">
        <v>340</v>
      </c>
      <c r="S222" s="34" t="s">
        <v>300</v>
      </c>
    </row>
    <row r="223" spans="1:19" ht="28.8" x14ac:dyDescent="0.25">
      <c r="A223" s="71">
        <v>5.109</v>
      </c>
      <c r="B223" s="35" t="s">
        <v>467</v>
      </c>
      <c r="C223" s="35" t="s">
        <v>359</v>
      </c>
      <c r="D223" s="35" t="s">
        <v>477</v>
      </c>
      <c r="E223" s="39"/>
      <c r="F223" s="36">
        <v>82</v>
      </c>
      <c r="G223" s="36">
        <v>279</v>
      </c>
      <c r="H223" s="36"/>
      <c r="I223" s="36"/>
      <c r="J223" s="36"/>
      <c r="K223" s="36"/>
      <c r="L223" s="36">
        <v>25</v>
      </c>
      <c r="M223" s="36"/>
      <c r="N223" s="36"/>
      <c r="O223" s="36"/>
      <c r="P223" s="36"/>
      <c r="Q223" s="36">
        <f t="shared" si="4"/>
        <v>386</v>
      </c>
      <c r="R223" s="34" t="s">
        <v>340</v>
      </c>
      <c r="S223" s="34" t="s">
        <v>300</v>
      </c>
    </row>
    <row r="224" spans="1:19" ht="28.8" x14ac:dyDescent="0.25">
      <c r="A224" s="71">
        <v>5.1100000000000003</v>
      </c>
      <c r="B224" s="35" t="s">
        <v>467</v>
      </c>
      <c r="C224" s="35" t="s">
        <v>359</v>
      </c>
      <c r="D224" s="35" t="s">
        <v>478</v>
      </c>
      <c r="E224" s="39"/>
      <c r="F224" s="36">
        <v>20</v>
      </c>
      <c r="G224" s="36">
        <v>24</v>
      </c>
      <c r="H224" s="36"/>
      <c r="I224" s="36"/>
      <c r="J224" s="36"/>
      <c r="K224" s="36"/>
      <c r="L224" s="36">
        <v>11</v>
      </c>
      <c r="M224" s="36"/>
      <c r="N224" s="36"/>
      <c r="O224" s="36"/>
      <c r="P224" s="36">
        <v>16</v>
      </c>
      <c r="Q224" s="36">
        <f t="shared" si="4"/>
        <v>71</v>
      </c>
      <c r="R224" s="34" t="s">
        <v>340</v>
      </c>
      <c r="S224" s="34" t="s">
        <v>300</v>
      </c>
    </row>
    <row r="225" spans="1:19" ht="28.8" x14ac:dyDescent="0.25">
      <c r="A225" s="71">
        <v>5.1109999999999998</v>
      </c>
      <c r="B225" s="35" t="s">
        <v>467</v>
      </c>
      <c r="C225" s="35" t="s">
        <v>359</v>
      </c>
      <c r="D225" s="35" t="s">
        <v>479</v>
      </c>
      <c r="E225" s="39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>
        <v>2</v>
      </c>
      <c r="Q225" s="36">
        <f t="shared" si="4"/>
        <v>2</v>
      </c>
      <c r="R225" s="34" t="s">
        <v>340</v>
      </c>
      <c r="S225" s="34" t="s">
        <v>300</v>
      </c>
    </row>
    <row r="226" spans="1:19" ht="28.8" x14ac:dyDescent="0.25">
      <c r="A226" s="71">
        <v>5.1120000000000001</v>
      </c>
      <c r="B226" s="35" t="s">
        <v>467</v>
      </c>
      <c r="C226" s="35" t="s">
        <v>359</v>
      </c>
      <c r="D226" s="35" t="s">
        <v>480</v>
      </c>
      <c r="E226" s="39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>
        <v>4</v>
      </c>
      <c r="Q226" s="36">
        <f t="shared" si="4"/>
        <v>4</v>
      </c>
      <c r="R226" s="34" t="s">
        <v>340</v>
      </c>
      <c r="S226" s="34" t="s">
        <v>300</v>
      </c>
    </row>
    <row r="227" spans="1:19" ht="28.8" x14ac:dyDescent="0.25">
      <c r="A227" s="71">
        <v>5.1130000000000004</v>
      </c>
      <c r="B227" s="35" t="s">
        <v>467</v>
      </c>
      <c r="C227" s="35" t="s">
        <v>359</v>
      </c>
      <c r="D227" s="35" t="s">
        <v>481</v>
      </c>
      <c r="E227" s="39"/>
      <c r="F227" s="36"/>
      <c r="G227" s="36">
        <v>2</v>
      </c>
      <c r="H227" s="36"/>
      <c r="I227" s="36"/>
      <c r="J227" s="36"/>
      <c r="K227" s="36"/>
      <c r="L227" s="36"/>
      <c r="M227" s="36"/>
      <c r="N227" s="36"/>
      <c r="O227" s="36"/>
      <c r="P227" s="36"/>
      <c r="Q227" s="36">
        <f t="shared" si="4"/>
        <v>2</v>
      </c>
      <c r="R227" s="34" t="s">
        <v>340</v>
      </c>
      <c r="S227" s="34" t="s">
        <v>300</v>
      </c>
    </row>
    <row r="228" spans="1:19" ht="28.8" x14ac:dyDescent="0.25">
      <c r="A228" s="71">
        <v>5.1139999999999999</v>
      </c>
      <c r="B228" s="35" t="s">
        <v>357</v>
      </c>
      <c r="C228" s="35" t="s">
        <v>482</v>
      </c>
      <c r="D228" s="35" t="s">
        <v>483</v>
      </c>
      <c r="E228" s="39"/>
      <c r="F228" s="36"/>
      <c r="G228" s="36">
        <v>2</v>
      </c>
      <c r="H228" s="36"/>
      <c r="I228" s="36"/>
      <c r="J228" s="36"/>
      <c r="K228" s="36"/>
      <c r="L228" s="36"/>
      <c r="M228" s="36"/>
      <c r="N228" s="36"/>
      <c r="O228" s="36"/>
      <c r="P228" s="36">
        <v>2</v>
      </c>
      <c r="Q228" s="36">
        <f t="shared" si="4"/>
        <v>4</v>
      </c>
      <c r="R228" s="34" t="s">
        <v>340</v>
      </c>
      <c r="S228" s="34" t="s">
        <v>300</v>
      </c>
    </row>
    <row r="229" spans="1:19" ht="28.8" x14ac:dyDescent="0.25">
      <c r="A229" s="71">
        <v>5.1150000000000002</v>
      </c>
      <c r="B229" s="35" t="s">
        <v>357</v>
      </c>
      <c r="C229" s="35" t="s">
        <v>482</v>
      </c>
      <c r="D229" s="35" t="s">
        <v>484</v>
      </c>
      <c r="E229" s="39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>
        <v>2</v>
      </c>
      <c r="Q229" s="36">
        <f t="shared" si="4"/>
        <v>2</v>
      </c>
      <c r="R229" s="34" t="s">
        <v>340</v>
      </c>
      <c r="S229" s="34" t="s">
        <v>300</v>
      </c>
    </row>
    <row r="230" spans="1:19" ht="28.8" x14ac:dyDescent="0.25">
      <c r="A230" s="71">
        <v>5.1159999999999997</v>
      </c>
      <c r="B230" s="35" t="s">
        <v>357</v>
      </c>
      <c r="C230" s="35" t="s">
        <v>482</v>
      </c>
      <c r="D230" s="35" t="s">
        <v>431</v>
      </c>
      <c r="E230" s="39"/>
      <c r="F230" s="36">
        <v>13</v>
      </c>
      <c r="G230" s="36">
        <v>25</v>
      </c>
      <c r="H230" s="36"/>
      <c r="I230" s="36"/>
      <c r="J230" s="36"/>
      <c r="K230" s="36"/>
      <c r="L230" s="36"/>
      <c r="M230" s="36"/>
      <c r="N230" s="36"/>
      <c r="O230" s="36"/>
      <c r="P230" s="36">
        <v>1</v>
      </c>
      <c r="Q230" s="36">
        <f t="shared" si="4"/>
        <v>39</v>
      </c>
      <c r="R230" s="34" t="s">
        <v>340</v>
      </c>
      <c r="S230" s="34" t="s">
        <v>300</v>
      </c>
    </row>
    <row r="231" spans="1:19" ht="28.8" x14ac:dyDescent="0.25">
      <c r="A231" s="71">
        <v>5.1170000000000098</v>
      </c>
      <c r="B231" s="35" t="s">
        <v>357</v>
      </c>
      <c r="C231" s="35" t="s">
        <v>482</v>
      </c>
      <c r="D231" s="35" t="s">
        <v>485</v>
      </c>
      <c r="E231" s="39"/>
      <c r="F231" s="36">
        <v>2</v>
      </c>
      <c r="G231" s="36">
        <v>32</v>
      </c>
      <c r="H231" s="36"/>
      <c r="I231" s="36"/>
      <c r="J231" s="36"/>
      <c r="K231" s="36"/>
      <c r="L231" s="36"/>
      <c r="M231" s="36"/>
      <c r="N231" s="36"/>
      <c r="O231" s="36"/>
      <c r="P231" s="36"/>
      <c r="Q231" s="36">
        <f t="shared" si="4"/>
        <v>34</v>
      </c>
      <c r="R231" s="34" t="s">
        <v>340</v>
      </c>
      <c r="S231" s="34" t="s">
        <v>300</v>
      </c>
    </row>
    <row r="232" spans="1:19" ht="28.8" x14ac:dyDescent="0.25">
      <c r="A232" s="71">
        <v>5.1180000000000101</v>
      </c>
      <c r="B232" s="35" t="s">
        <v>357</v>
      </c>
      <c r="C232" s="35" t="s">
        <v>482</v>
      </c>
      <c r="D232" s="35" t="s">
        <v>437</v>
      </c>
      <c r="E232" s="39"/>
      <c r="F232" s="36">
        <v>8</v>
      </c>
      <c r="G232" s="36">
        <v>27</v>
      </c>
      <c r="H232" s="36"/>
      <c r="I232" s="36"/>
      <c r="J232" s="36"/>
      <c r="K232" s="36"/>
      <c r="L232" s="36"/>
      <c r="M232" s="36"/>
      <c r="N232" s="36"/>
      <c r="O232" s="36"/>
      <c r="P232" s="36">
        <v>9</v>
      </c>
      <c r="Q232" s="36">
        <f t="shared" si="4"/>
        <v>44</v>
      </c>
      <c r="R232" s="34" t="s">
        <v>340</v>
      </c>
      <c r="S232" s="34" t="s">
        <v>300</v>
      </c>
    </row>
    <row r="233" spans="1:19" ht="28.8" x14ac:dyDescent="0.25">
      <c r="A233" s="71">
        <v>5.1190000000000104</v>
      </c>
      <c r="B233" s="35" t="s">
        <v>357</v>
      </c>
      <c r="C233" s="35" t="s">
        <v>482</v>
      </c>
      <c r="D233" s="35" t="s">
        <v>486</v>
      </c>
      <c r="E233" s="39"/>
      <c r="F233" s="36">
        <v>1</v>
      </c>
      <c r="G233" s="36">
        <v>5</v>
      </c>
      <c r="H233" s="36"/>
      <c r="I233" s="36"/>
      <c r="J233" s="36"/>
      <c r="K233" s="36"/>
      <c r="L233" s="36"/>
      <c r="M233" s="36"/>
      <c r="N233" s="36"/>
      <c r="O233" s="36"/>
      <c r="P233" s="36"/>
      <c r="Q233" s="36">
        <f t="shared" si="4"/>
        <v>6</v>
      </c>
      <c r="R233" s="34" t="s">
        <v>340</v>
      </c>
      <c r="S233" s="34" t="s">
        <v>300</v>
      </c>
    </row>
    <row r="234" spans="1:19" ht="28.8" x14ac:dyDescent="0.25">
      <c r="A234" s="71">
        <v>5.1200000000000099</v>
      </c>
      <c r="B234" s="35" t="s">
        <v>357</v>
      </c>
      <c r="C234" s="35" t="s">
        <v>482</v>
      </c>
      <c r="D234" s="35" t="s">
        <v>487</v>
      </c>
      <c r="E234" s="39"/>
      <c r="F234" s="36"/>
      <c r="G234" s="36">
        <v>48</v>
      </c>
      <c r="H234" s="36"/>
      <c r="I234" s="36"/>
      <c r="J234" s="36"/>
      <c r="K234" s="36"/>
      <c r="L234" s="36"/>
      <c r="M234" s="36"/>
      <c r="N234" s="36"/>
      <c r="O234" s="36"/>
      <c r="P234" s="36"/>
      <c r="Q234" s="36">
        <f t="shared" si="4"/>
        <v>48</v>
      </c>
      <c r="R234" s="34" t="s">
        <v>340</v>
      </c>
      <c r="S234" s="34" t="s">
        <v>300</v>
      </c>
    </row>
    <row r="235" spans="1:19" ht="28.8" x14ac:dyDescent="0.25">
      <c r="A235" s="71">
        <v>5.1210000000000102</v>
      </c>
      <c r="B235" s="35" t="s">
        <v>357</v>
      </c>
      <c r="C235" s="35" t="s">
        <v>482</v>
      </c>
      <c r="D235" s="35" t="s">
        <v>488</v>
      </c>
      <c r="E235" s="39"/>
      <c r="F235" s="36"/>
      <c r="G235" s="36">
        <v>5</v>
      </c>
      <c r="H235" s="36"/>
      <c r="I235" s="36"/>
      <c r="J235" s="36"/>
      <c r="K235" s="36"/>
      <c r="L235" s="36"/>
      <c r="M235" s="36"/>
      <c r="N235" s="36"/>
      <c r="O235" s="36"/>
      <c r="P235" s="36"/>
      <c r="Q235" s="36">
        <f t="shared" si="4"/>
        <v>5</v>
      </c>
      <c r="R235" s="34" t="s">
        <v>340</v>
      </c>
      <c r="S235" s="34" t="s">
        <v>300</v>
      </c>
    </row>
    <row r="236" spans="1:19" ht="28.8" x14ac:dyDescent="0.25">
      <c r="A236" s="71">
        <v>5.1220000000000097</v>
      </c>
      <c r="B236" s="35" t="s">
        <v>357</v>
      </c>
      <c r="C236" s="35" t="s">
        <v>482</v>
      </c>
      <c r="D236" s="35" t="s">
        <v>450</v>
      </c>
      <c r="E236" s="39"/>
      <c r="F236" s="36"/>
      <c r="G236" s="36">
        <v>12</v>
      </c>
      <c r="H236" s="36"/>
      <c r="I236" s="36"/>
      <c r="J236" s="36"/>
      <c r="K236" s="36"/>
      <c r="L236" s="36"/>
      <c r="M236" s="36"/>
      <c r="N236" s="36"/>
      <c r="O236" s="36"/>
      <c r="P236" s="36">
        <v>2</v>
      </c>
      <c r="Q236" s="36">
        <f t="shared" si="4"/>
        <v>14</v>
      </c>
      <c r="R236" s="34" t="s">
        <v>340</v>
      </c>
      <c r="S236" s="34" t="s">
        <v>300</v>
      </c>
    </row>
    <row r="237" spans="1:19" ht="28.8" x14ac:dyDescent="0.25">
      <c r="A237" s="71">
        <v>5.12300000000001</v>
      </c>
      <c r="B237" s="35" t="s">
        <v>489</v>
      </c>
      <c r="C237" s="35" t="s">
        <v>428</v>
      </c>
      <c r="D237" s="35" t="s">
        <v>460</v>
      </c>
      <c r="E237" s="39"/>
      <c r="F237" s="36"/>
      <c r="G237" s="36">
        <v>4</v>
      </c>
      <c r="H237" s="36"/>
      <c r="I237" s="36"/>
      <c r="J237" s="36"/>
      <c r="K237" s="36"/>
      <c r="L237" s="36"/>
      <c r="M237" s="36"/>
      <c r="N237" s="36"/>
      <c r="O237" s="36"/>
      <c r="P237" s="36"/>
      <c r="Q237" s="36">
        <f t="shared" si="4"/>
        <v>4</v>
      </c>
      <c r="R237" s="34" t="s">
        <v>340</v>
      </c>
      <c r="S237" s="34" t="s">
        <v>300</v>
      </c>
    </row>
    <row r="238" spans="1:19" x14ac:dyDescent="0.25">
      <c r="A238" s="63"/>
      <c r="B238" s="43" t="s">
        <v>114</v>
      </c>
      <c r="C238" s="43" t="s">
        <v>490</v>
      </c>
      <c r="D238" s="43"/>
      <c r="E238" s="47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>
        <f>SUM(Q115:Q237)</f>
        <v>10158</v>
      </c>
      <c r="R238" s="65"/>
      <c r="S238" s="47"/>
    </row>
    <row r="239" spans="1:19" ht="28.8" x14ac:dyDescent="0.25">
      <c r="A239" s="46">
        <v>6.01</v>
      </c>
      <c r="B239" s="35" t="s">
        <v>491</v>
      </c>
      <c r="C239" s="35" t="s">
        <v>492</v>
      </c>
      <c r="D239" s="35" t="s">
        <v>493</v>
      </c>
      <c r="E239" s="39"/>
      <c r="F239" s="36"/>
      <c r="G239" s="36"/>
      <c r="H239" s="36"/>
      <c r="I239" s="36"/>
      <c r="J239" s="36"/>
      <c r="K239" s="36"/>
      <c r="L239" s="36">
        <v>4</v>
      </c>
      <c r="M239" s="36"/>
      <c r="N239" s="36"/>
      <c r="O239" s="36"/>
      <c r="P239" s="36"/>
      <c r="Q239" s="36">
        <f>SUM(E239:P239)</f>
        <v>4</v>
      </c>
      <c r="R239" s="34" t="s">
        <v>340</v>
      </c>
      <c r="S239" s="34" t="s">
        <v>300</v>
      </c>
    </row>
    <row r="240" spans="1:19" ht="28.8" x14ac:dyDescent="0.25">
      <c r="A240" s="46">
        <v>6.02</v>
      </c>
      <c r="B240" s="35" t="s">
        <v>491</v>
      </c>
      <c r="C240" s="35" t="s">
        <v>492</v>
      </c>
      <c r="D240" s="35" t="s">
        <v>363</v>
      </c>
      <c r="E240" s="39"/>
      <c r="F240" s="36"/>
      <c r="G240" s="36">
        <v>2</v>
      </c>
      <c r="H240" s="36"/>
      <c r="I240" s="36"/>
      <c r="J240" s="36"/>
      <c r="K240" s="36"/>
      <c r="L240" s="36"/>
      <c r="M240" s="36"/>
      <c r="N240" s="36"/>
      <c r="O240" s="36"/>
      <c r="P240" s="36"/>
      <c r="Q240" s="36">
        <f t="shared" ref="Q240:Q303" si="5">SUM(E240:P240)</f>
        <v>2</v>
      </c>
      <c r="R240" s="34" t="s">
        <v>340</v>
      </c>
      <c r="S240" s="34" t="s">
        <v>300</v>
      </c>
    </row>
    <row r="241" spans="1:19" ht="28.8" x14ac:dyDescent="0.25">
      <c r="A241" s="46">
        <v>6.03</v>
      </c>
      <c r="B241" s="35" t="s">
        <v>491</v>
      </c>
      <c r="C241" s="35" t="s">
        <v>494</v>
      </c>
      <c r="D241" s="35" t="s">
        <v>495</v>
      </c>
      <c r="E241" s="39"/>
      <c r="F241" s="36"/>
      <c r="G241" s="36">
        <v>2</v>
      </c>
      <c r="H241" s="36"/>
      <c r="I241" s="36"/>
      <c r="J241" s="36"/>
      <c r="K241" s="36"/>
      <c r="L241" s="36"/>
      <c r="M241" s="36"/>
      <c r="N241" s="36"/>
      <c r="O241" s="36"/>
      <c r="P241" s="36"/>
      <c r="Q241" s="36">
        <f t="shared" si="5"/>
        <v>2</v>
      </c>
      <c r="R241" s="34" t="s">
        <v>340</v>
      </c>
      <c r="S241" s="34" t="s">
        <v>300</v>
      </c>
    </row>
    <row r="242" spans="1:19" ht="28.8" x14ac:dyDescent="0.25">
      <c r="A242" s="46">
        <v>6.04</v>
      </c>
      <c r="B242" s="35" t="s">
        <v>491</v>
      </c>
      <c r="C242" s="35" t="s">
        <v>494</v>
      </c>
      <c r="D242" s="35" t="s">
        <v>363</v>
      </c>
      <c r="E242" s="39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>
        <v>1</v>
      </c>
      <c r="Q242" s="36">
        <f t="shared" si="5"/>
        <v>1</v>
      </c>
      <c r="R242" s="34" t="s">
        <v>340</v>
      </c>
      <c r="S242" s="34" t="s">
        <v>300</v>
      </c>
    </row>
    <row r="243" spans="1:19" ht="28.8" x14ac:dyDescent="0.25">
      <c r="A243" s="46">
        <v>6.05</v>
      </c>
      <c r="B243" s="35" t="s">
        <v>491</v>
      </c>
      <c r="C243" s="35" t="s">
        <v>494</v>
      </c>
      <c r="D243" s="35" t="s">
        <v>496</v>
      </c>
      <c r="E243" s="39"/>
      <c r="F243" s="36"/>
      <c r="G243" s="36"/>
      <c r="H243" s="36"/>
      <c r="I243" s="36"/>
      <c r="J243" s="36"/>
      <c r="K243" s="36"/>
      <c r="L243" s="36">
        <v>1</v>
      </c>
      <c r="M243" s="36"/>
      <c r="N243" s="36"/>
      <c r="O243" s="36"/>
      <c r="P243" s="36"/>
      <c r="Q243" s="36">
        <f t="shared" si="5"/>
        <v>1</v>
      </c>
      <c r="R243" s="34" t="s">
        <v>340</v>
      </c>
      <c r="S243" s="34" t="s">
        <v>300</v>
      </c>
    </row>
    <row r="244" spans="1:19" ht="28.8" x14ac:dyDescent="0.25">
      <c r="A244" s="46">
        <v>6.06</v>
      </c>
      <c r="B244" s="35" t="s">
        <v>491</v>
      </c>
      <c r="C244" s="35" t="s">
        <v>494</v>
      </c>
      <c r="D244" s="35" t="s">
        <v>366</v>
      </c>
      <c r="E244" s="39"/>
      <c r="F244" s="36"/>
      <c r="G244" s="36">
        <v>4</v>
      </c>
      <c r="H244" s="36"/>
      <c r="I244" s="36"/>
      <c r="J244" s="36"/>
      <c r="K244" s="36"/>
      <c r="L244" s="36"/>
      <c r="M244" s="36"/>
      <c r="N244" s="36"/>
      <c r="O244" s="36"/>
      <c r="P244" s="36"/>
      <c r="Q244" s="36">
        <f t="shared" si="5"/>
        <v>4</v>
      </c>
      <c r="R244" s="34" t="s">
        <v>340</v>
      </c>
      <c r="S244" s="34" t="s">
        <v>300</v>
      </c>
    </row>
    <row r="245" spans="1:19" ht="28.8" x14ac:dyDescent="0.25">
      <c r="A245" s="46">
        <v>6.07</v>
      </c>
      <c r="B245" s="35" t="s">
        <v>491</v>
      </c>
      <c r="C245" s="35" t="s">
        <v>494</v>
      </c>
      <c r="D245" s="35" t="s">
        <v>497</v>
      </c>
      <c r="E245" s="39"/>
      <c r="F245" s="36"/>
      <c r="G245" s="36">
        <v>9</v>
      </c>
      <c r="H245" s="36"/>
      <c r="I245" s="36"/>
      <c r="J245" s="36"/>
      <c r="K245" s="36"/>
      <c r="L245" s="36">
        <v>1</v>
      </c>
      <c r="M245" s="36"/>
      <c r="N245" s="36"/>
      <c r="O245" s="36"/>
      <c r="P245" s="36"/>
      <c r="Q245" s="36">
        <f t="shared" si="5"/>
        <v>10</v>
      </c>
      <c r="R245" s="34" t="s">
        <v>340</v>
      </c>
      <c r="S245" s="34" t="s">
        <v>300</v>
      </c>
    </row>
    <row r="246" spans="1:19" ht="28.8" x14ac:dyDescent="0.25">
      <c r="A246" s="46">
        <v>6.08</v>
      </c>
      <c r="B246" s="35" t="s">
        <v>491</v>
      </c>
      <c r="C246" s="35" t="s">
        <v>494</v>
      </c>
      <c r="D246" s="35" t="s">
        <v>368</v>
      </c>
      <c r="E246" s="39"/>
      <c r="F246" s="36"/>
      <c r="G246" s="36">
        <v>1</v>
      </c>
      <c r="H246" s="36"/>
      <c r="I246" s="36"/>
      <c r="J246" s="36"/>
      <c r="K246" s="36"/>
      <c r="L246" s="36"/>
      <c r="M246" s="36"/>
      <c r="N246" s="36"/>
      <c r="O246" s="36"/>
      <c r="P246" s="36"/>
      <c r="Q246" s="36">
        <f t="shared" si="5"/>
        <v>1</v>
      </c>
      <c r="R246" s="34" t="s">
        <v>340</v>
      </c>
      <c r="S246" s="34" t="s">
        <v>300</v>
      </c>
    </row>
    <row r="247" spans="1:19" ht="28.8" x14ac:dyDescent="0.25">
      <c r="A247" s="46">
        <v>6.09</v>
      </c>
      <c r="B247" s="35" t="s">
        <v>491</v>
      </c>
      <c r="C247" s="35" t="s">
        <v>498</v>
      </c>
      <c r="D247" s="35" t="s">
        <v>363</v>
      </c>
      <c r="E247" s="39"/>
      <c r="F247" s="36"/>
      <c r="G247" s="36">
        <v>2</v>
      </c>
      <c r="H247" s="36"/>
      <c r="I247" s="36"/>
      <c r="J247" s="36"/>
      <c r="K247" s="36"/>
      <c r="L247" s="36"/>
      <c r="M247" s="36"/>
      <c r="N247" s="36"/>
      <c r="O247" s="36"/>
      <c r="P247" s="36"/>
      <c r="Q247" s="36">
        <f t="shared" si="5"/>
        <v>2</v>
      </c>
      <c r="R247" s="34" t="s">
        <v>340</v>
      </c>
      <c r="S247" s="34" t="s">
        <v>300</v>
      </c>
    </row>
    <row r="248" spans="1:19" x14ac:dyDescent="0.25">
      <c r="A248" s="46">
        <v>6.1</v>
      </c>
      <c r="B248" s="35" t="s">
        <v>499</v>
      </c>
      <c r="C248" s="35" t="s">
        <v>500</v>
      </c>
      <c r="D248" s="35" t="s">
        <v>127</v>
      </c>
      <c r="E248" s="39"/>
      <c r="F248" s="36">
        <v>3</v>
      </c>
      <c r="G248" s="36">
        <v>7</v>
      </c>
      <c r="H248" s="36"/>
      <c r="I248" s="36"/>
      <c r="J248" s="36"/>
      <c r="K248" s="36"/>
      <c r="L248" s="36"/>
      <c r="M248" s="36"/>
      <c r="N248" s="36"/>
      <c r="O248" s="36"/>
      <c r="P248" s="36"/>
      <c r="Q248" s="36">
        <f t="shared" si="5"/>
        <v>10</v>
      </c>
      <c r="R248" s="34" t="s">
        <v>340</v>
      </c>
      <c r="S248" s="34" t="s">
        <v>300</v>
      </c>
    </row>
    <row r="249" spans="1:19" x14ac:dyDescent="0.25">
      <c r="A249" s="46">
        <v>6.11</v>
      </c>
      <c r="B249" s="35" t="s">
        <v>499</v>
      </c>
      <c r="C249" s="35" t="s">
        <v>501</v>
      </c>
      <c r="D249" s="35" t="s">
        <v>120</v>
      </c>
      <c r="E249" s="39"/>
      <c r="F249" s="36"/>
      <c r="G249" s="36">
        <v>2</v>
      </c>
      <c r="H249" s="36"/>
      <c r="I249" s="36"/>
      <c r="J249" s="36"/>
      <c r="K249" s="36"/>
      <c r="L249" s="36"/>
      <c r="M249" s="36"/>
      <c r="N249" s="36"/>
      <c r="O249" s="36"/>
      <c r="P249" s="36"/>
      <c r="Q249" s="36">
        <f t="shared" si="5"/>
        <v>2</v>
      </c>
      <c r="R249" s="34" t="s">
        <v>340</v>
      </c>
      <c r="S249" s="34" t="s">
        <v>300</v>
      </c>
    </row>
    <row r="250" spans="1:19" x14ac:dyDescent="0.25">
      <c r="A250" s="46">
        <v>6.12</v>
      </c>
      <c r="B250" s="35" t="s">
        <v>502</v>
      </c>
      <c r="C250" s="35" t="s">
        <v>503</v>
      </c>
      <c r="D250" s="35" t="s">
        <v>125</v>
      </c>
      <c r="E250" s="39"/>
      <c r="F250" s="36"/>
      <c r="G250" s="36">
        <v>14</v>
      </c>
      <c r="H250" s="36"/>
      <c r="I250" s="36"/>
      <c r="J250" s="36"/>
      <c r="K250" s="36"/>
      <c r="L250" s="36">
        <v>17</v>
      </c>
      <c r="M250" s="36"/>
      <c r="N250" s="36"/>
      <c r="O250" s="36"/>
      <c r="P250" s="36">
        <v>5</v>
      </c>
      <c r="Q250" s="36">
        <f t="shared" si="5"/>
        <v>36</v>
      </c>
      <c r="R250" s="34" t="s">
        <v>340</v>
      </c>
      <c r="S250" s="34" t="s">
        <v>300</v>
      </c>
    </row>
    <row r="251" spans="1:19" x14ac:dyDescent="0.25">
      <c r="A251" s="46">
        <v>6.13</v>
      </c>
      <c r="B251" s="35" t="s">
        <v>502</v>
      </c>
      <c r="C251" s="35" t="s">
        <v>504</v>
      </c>
      <c r="D251" s="35" t="s">
        <v>128</v>
      </c>
      <c r="E251" s="39"/>
      <c r="F251" s="36"/>
      <c r="G251" s="36">
        <v>2</v>
      </c>
      <c r="H251" s="36"/>
      <c r="I251" s="36"/>
      <c r="J251" s="36"/>
      <c r="K251" s="36"/>
      <c r="L251" s="36"/>
      <c r="M251" s="36"/>
      <c r="N251" s="36"/>
      <c r="O251" s="36"/>
      <c r="P251" s="36"/>
      <c r="Q251" s="36">
        <f t="shared" si="5"/>
        <v>2</v>
      </c>
      <c r="R251" s="34" t="s">
        <v>340</v>
      </c>
      <c r="S251" s="34" t="s">
        <v>300</v>
      </c>
    </row>
    <row r="252" spans="1:19" x14ac:dyDescent="0.25">
      <c r="A252" s="46">
        <v>6.14</v>
      </c>
      <c r="B252" s="35" t="s">
        <v>502</v>
      </c>
      <c r="C252" s="35" t="s">
        <v>505</v>
      </c>
      <c r="D252" s="35" t="s">
        <v>129</v>
      </c>
      <c r="E252" s="39"/>
      <c r="F252" s="36"/>
      <c r="G252" s="36">
        <v>4</v>
      </c>
      <c r="H252" s="36"/>
      <c r="I252" s="36"/>
      <c r="J252" s="36"/>
      <c r="K252" s="36"/>
      <c r="L252" s="36"/>
      <c r="M252" s="36"/>
      <c r="N252" s="36"/>
      <c r="O252" s="36"/>
      <c r="P252" s="36"/>
      <c r="Q252" s="36">
        <f t="shared" si="5"/>
        <v>4</v>
      </c>
      <c r="R252" s="34" t="s">
        <v>340</v>
      </c>
      <c r="S252" s="34" t="s">
        <v>300</v>
      </c>
    </row>
    <row r="253" spans="1:19" x14ac:dyDescent="0.25">
      <c r="A253" s="46">
        <v>6.15</v>
      </c>
      <c r="B253" s="35" t="s">
        <v>502</v>
      </c>
      <c r="C253" s="35" t="s">
        <v>505</v>
      </c>
      <c r="D253" s="35" t="s">
        <v>336</v>
      </c>
      <c r="E253" s="39"/>
      <c r="F253" s="36"/>
      <c r="G253" s="36">
        <v>1</v>
      </c>
      <c r="H253" s="36"/>
      <c r="I253" s="36"/>
      <c r="J253" s="36"/>
      <c r="K253" s="36"/>
      <c r="L253" s="36"/>
      <c r="M253" s="36"/>
      <c r="N253" s="36"/>
      <c r="O253" s="36"/>
      <c r="P253" s="36"/>
      <c r="Q253" s="36">
        <f t="shared" si="5"/>
        <v>1</v>
      </c>
      <c r="R253" s="34" t="s">
        <v>340</v>
      </c>
      <c r="S253" s="34" t="s">
        <v>300</v>
      </c>
    </row>
    <row r="254" spans="1:19" x14ac:dyDescent="0.25">
      <c r="A254" s="46">
        <v>6.16</v>
      </c>
      <c r="B254" s="35" t="s">
        <v>502</v>
      </c>
      <c r="C254" s="35" t="s">
        <v>501</v>
      </c>
      <c r="D254" s="35" t="s">
        <v>125</v>
      </c>
      <c r="E254" s="39"/>
      <c r="F254" s="36"/>
      <c r="G254" s="36">
        <v>2</v>
      </c>
      <c r="H254" s="36"/>
      <c r="I254" s="36"/>
      <c r="J254" s="36"/>
      <c r="K254" s="36"/>
      <c r="L254" s="36"/>
      <c r="M254" s="36"/>
      <c r="N254" s="36"/>
      <c r="O254" s="36"/>
      <c r="P254" s="36"/>
      <c r="Q254" s="36">
        <f t="shared" si="5"/>
        <v>2</v>
      </c>
      <c r="R254" s="34" t="s">
        <v>340</v>
      </c>
      <c r="S254" s="34" t="s">
        <v>300</v>
      </c>
    </row>
    <row r="255" spans="1:19" x14ac:dyDescent="0.25">
      <c r="A255" s="46">
        <v>6.17</v>
      </c>
      <c r="B255" s="35" t="s">
        <v>506</v>
      </c>
      <c r="C255" s="35" t="s">
        <v>507</v>
      </c>
      <c r="D255" s="35" t="s">
        <v>120</v>
      </c>
      <c r="E255" s="39"/>
      <c r="F255" s="36"/>
      <c r="G255" s="36"/>
      <c r="H255" s="36"/>
      <c r="I255" s="36"/>
      <c r="J255" s="36"/>
      <c r="K255" s="36"/>
      <c r="L255" s="36">
        <v>5</v>
      </c>
      <c r="M255" s="36"/>
      <c r="N255" s="36"/>
      <c r="O255" s="36"/>
      <c r="P255" s="36"/>
      <c r="Q255" s="36">
        <f t="shared" si="5"/>
        <v>5</v>
      </c>
      <c r="R255" s="34" t="s">
        <v>340</v>
      </c>
      <c r="S255" s="34" t="s">
        <v>300</v>
      </c>
    </row>
    <row r="256" spans="1:19" x14ac:dyDescent="0.25">
      <c r="A256" s="46">
        <v>6.18</v>
      </c>
      <c r="B256" s="35" t="s">
        <v>506</v>
      </c>
      <c r="C256" s="35" t="s">
        <v>503</v>
      </c>
      <c r="D256" s="35" t="s">
        <v>126</v>
      </c>
      <c r="E256" s="39"/>
      <c r="F256" s="36"/>
      <c r="G256" s="36"/>
      <c r="H256" s="36"/>
      <c r="I256" s="36"/>
      <c r="J256" s="36"/>
      <c r="K256" s="36"/>
      <c r="L256" s="36">
        <v>14</v>
      </c>
      <c r="M256" s="36"/>
      <c r="N256" s="36"/>
      <c r="O256" s="36"/>
      <c r="P256" s="36"/>
      <c r="Q256" s="36">
        <f t="shared" si="5"/>
        <v>14</v>
      </c>
      <c r="R256" s="34" t="s">
        <v>340</v>
      </c>
      <c r="S256" s="34" t="s">
        <v>300</v>
      </c>
    </row>
    <row r="257" spans="1:19" x14ac:dyDescent="0.25">
      <c r="A257" s="46">
        <v>6.19</v>
      </c>
      <c r="B257" s="35" t="s">
        <v>506</v>
      </c>
      <c r="C257" s="35" t="s">
        <v>504</v>
      </c>
      <c r="D257" s="35" t="s">
        <v>335</v>
      </c>
      <c r="E257" s="39"/>
      <c r="F257" s="36"/>
      <c r="G257" s="36">
        <v>1</v>
      </c>
      <c r="H257" s="36"/>
      <c r="I257" s="36"/>
      <c r="J257" s="36"/>
      <c r="K257" s="36"/>
      <c r="L257" s="36"/>
      <c r="M257" s="36"/>
      <c r="N257" s="36"/>
      <c r="O257" s="36"/>
      <c r="P257" s="36"/>
      <c r="Q257" s="36">
        <f t="shared" si="5"/>
        <v>1</v>
      </c>
      <c r="R257" s="34" t="s">
        <v>340</v>
      </c>
      <c r="S257" s="34" t="s">
        <v>300</v>
      </c>
    </row>
    <row r="258" spans="1:19" x14ac:dyDescent="0.25">
      <c r="A258" s="46">
        <v>6.2</v>
      </c>
      <c r="B258" s="35" t="s">
        <v>506</v>
      </c>
      <c r="C258" s="35" t="s">
        <v>504</v>
      </c>
      <c r="D258" s="35" t="s">
        <v>125</v>
      </c>
      <c r="E258" s="39"/>
      <c r="F258" s="36">
        <v>30</v>
      </c>
      <c r="G258" s="36">
        <v>29</v>
      </c>
      <c r="H258" s="36"/>
      <c r="I258" s="36"/>
      <c r="J258" s="36"/>
      <c r="K258" s="36"/>
      <c r="L258" s="36">
        <v>19</v>
      </c>
      <c r="M258" s="36"/>
      <c r="N258" s="36"/>
      <c r="O258" s="36"/>
      <c r="P258" s="36">
        <v>57</v>
      </c>
      <c r="Q258" s="36">
        <f t="shared" si="5"/>
        <v>135</v>
      </c>
      <c r="R258" s="34" t="s">
        <v>340</v>
      </c>
      <c r="S258" s="34" t="s">
        <v>300</v>
      </c>
    </row>
    <row r="259" spans="1:19" x14ac:dyDescent="0.25">
      <c r="A259" s="46">
        <v>6.21</v>
      </c>
      <c r="B259" s="35" t="s">
        <v>506</v>
      </c>
      <c r="C259" s="35" t="s">
        <v>504</v>
      </c>
      <c r="D259" s="35" t="s">
        <v>126</v>
      </c>
      <c r="E259" s="39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>
        <v>17</v>
      </c>
      <c r="Q259" s="36">
        <f t="shared" si="5"/>
        <v>17</v>
      </c>
      <c r="R259" s="34" t="s">
        <v>340</v>
      </c>
      <c r="S259" s="34" t="s">
        <v>300</v>
      </c>
    </row>
    <row r="260" spans="1:19" x14ac:dyDescent="0.25">
      <c r="A260" s="46">
        <v>6.22</v>
      </c>
      <c r="B260" s="35" t="s">
        <v>506</v>
      </c>
      <c r="C260" s="35" t="s">
        <v>504</v>
      </c>
      <c r="D260" s="35" t="s">
        <v>128</v>
      </c>
      <c r="E260" s="39"/>
      <c r="F260" s="36"/>
      <c r="G260" s="36">
        <v>81</v>
      </c>
      <c r="H260" s="36"/>
      <c r="I260" s="36"/>
      <c r="J260" s="36"/>
      <c r="K260" s="36"/>
      <c r="L260" s="36"/>
      <c r="M260" s="36"/>
      <c r="N260" s="36"/>
      <c r="O260" s="36"/>
      <c r="P260" s="36">
        <v>5</v>
      </c>
      <c r="Q260" s="36">
        <f t="shared" si="5"/>
        <v>86</v>
      </c>
      <c r="R260" s="34" t="s">
        <v>340</v>
      </c>
      <c r="S260" s="34" t="s">
        <v>300</v>
      </c>
    </row>
    <row r="261" spans="1:19" x14ac:dyDescent="0.25">
      <c r="A261" s="46">
        <v>6.23</v>
      </c>
      <c r="B261" s="35" t="s">
        <v>506</v>
      </c>
      <c r="C261" s="35" t="s">
        <v>504</v>
      </c>
      <c r="D261" s="35" t="s">
        <v>129</v>
      </c>
      <c r="E261" s="39"/>
      <c r="F261" s="36"/>
      <c r="G261" s="36">
        <v>26</v>
      </c>
      <c r="H261" s="36"/>
      <c r="I261" s="36"/>
      <c r="J261" s="36"/>
      <c r="K261" s="36"/>
      <c r="L261" s="36"/>
      <c r="M261" s="36"/>
      <c r="N261" s="36"/>
      <c r="O261" s="36"/>
      <c r="P261" s="36"/>
      <c r="Q261" s="36">
        <f t="shared" si="5"/>
        <v>26</v>
      </c>
      <c r="R261" s="34" t="s">
        <v>340</v>
      </c>
      <c r="S261" s="34" t="s">
        <v>300</v>
      </c>
    </row>
    <row r="262" spans="1:19" x14ac:dyDescent="0.25">
      <c r="A262" s="46">
        <v>6.2399999999999904</v>
      </c>
      <c r="B262" s="35" t="s">
        <v>506</v>
      </c>
      <c r="C262" s="35" t="s">
        <v>504</v>
      </c>
      <c r="D262" s="35" t="s">
        <v>336</v>
      </c>
      <c r="E262" s="39"/>
      <c r="F262" s="36"/>
      <c r="G262" s="36">
        <v>9</v>
      </c>
      <c r="H262" s="36"/>
      <c r="I262" s="36"/>
      <c r="J262" s="36"/>
      <c r="K262" s="36"/>
      <c r="L262" s="36"/>
      <c r="M262" s="36"/>
      <c r="N262" s="36"/>
      <c r="O262" s="36"/>
      <c r="P262" s="36"/>
      <c r="Q262" s="36">
        <f t="shared" si="5"/>
        <v>9</v>
      </c>
      <c r="R262" s="34" t="s">
        <v>340</v>
      </c>
      <c r="S262" s="34" t="s">
        <v>300</v>
      </c>
    </row>
    <row r="263" spans="1:19" x14ac:dyDescent="0.25">
      <c r="A263" s="46">
        <v>6.2499999999999902</v>
      </c>
      <c r="B263" s="35" t="s">
        <v>506</v>
      </c>
      <c r="C263" s="35" t="s">
        <v>501</v>
      </c>
      <c r="D263" s="35" t="s">
        <v>120</v>
      </c>
      <c r="E263" s="39"/>
      <c r="F263" s="36"/>
      <c r="G263" s="36">
        <v>12</v>
      </c>
      <c r="H263" s="36"/>
      <c r="I263" s="36"/>
      <c r="J263" s="36"/>
      <c r="K263" s="36"/>
      <c r="L263" s="36"/>
      <c r="M263" s="36"/>
      <c r="N263" s="36"/>
      <c r="O263" s="36"/>
      <c r="P263" s="36"/>
      <c r="Q263" s="36">
        <f t="shared" si="5"/>
        <v>12</v>
      </c>
      <c r="R263" s="34" t="s">
        <v>340</v>
      </c>
      <c r="S263" s="34" t="s">
        <v>300</v>
      </c>
    </row>
    <row r="264" spans="1:19" x14ac:dyDescent="0.25">
      <c r="A264" s="46">
        <v>6.25999999999999</v>
      </c>
      <c r="B264" s="35" t="s">
        <v>506</v>
      </c>
      <c r="C264" s="35" t="s">
        <v>501</v>
      </c>
      <c r="D264" s="35" t="s">
        <v>123</v>
      </c>
      <c r="E264" s="39"/>
      <c r="F264" s="36"/>
      <c r="G264" s="36">
        <v>2</v>
      </c>
      <c r="H264" s="36"/>
      <c r="I264" s="36"/>
      <c r="J264" s="36"/>
      <c r="K264" s="36"/>
      <c r="L264" s="36"/>
      <c r="M264" s="36"/>
      <c r="N264" s="36"/>
      <c r="O264" s="36"/>
      <c r="P264" s="36"/>
      <c r="Q264" s="36">
        <f t="shared" si="5"/>
        <v>2</v>
      </c>
      <c r="R264" s="34" t="s">
        <v>340</v>
      </c>
      <c r="S264" s="34" t="s">
        <v>300</v>
      </c>
    </row>
    <row r="265" spans="1:19" x14ac:dyDescent="0.25">
      <c r="A265" s="46">
        <v>6.2699999999999898</v>
      </c>
      <c r="B265" s="35" t="s">
        <v>506</v>
      </c>
      <c r="C265" s="35" t="s">
        <v>501</v>
      </c>
      <c r="D265" s="35" t="s">
        <v>125</v>
      </c>
      <c r="E265" s="39"/>
      <c r="F265" s="36"/>
      <c r="G265" s="36">
        <v>18</v>
      </c>
      <c r="H265" s="36"/>
      <c r="I265" s="36"/>
      <c r="J265" s="36"/>
      <c r="K265" s="36"/>
      <c r="L265" s="36"/>
      <c r="M265" s="36"/>
      <c r="N265" s="36"/>
      <c r="O265" s="36"/>
      <c r="P265" s="36"/>
      <c r="Q265" s="36">
        <f t="shared" si="5"/>
        <v>18</v>
      </c>
      <c r="R265" s="34" t="s">
        <v>340</v>
      </c>
      <c r="S265" s="34" t="s">
        <v>300</v>
      </c>
    </row>
    <row r="266" spans="1:19" ht="28.8" x14ac:dyDescent="0.25">
      <c r="A266" s="46">
        <v>6.2799999999999896</v>
      </c>
      <c r="B266" s="35" t="s">
        <v>508</v>
      </c>
      <c r="C266" s="35" t="s">
        <v>509</v>
      </c>
      <c r="D266" s="35" t="s">
        <v>495</v>
      </c>
      <c r="E266" s="39"/>
      <c r="F266" s="36"/>
      <c r="G266" s="36">
        <v>3</v>
      </c>
      <c r="H266" s="36"/>
      <c r="I266" s="36"/>
      <c r="J266" s="36"/>
      <c r="K266" s="36"/>
      <c r="L266" s="36"/>
      <c r="M266" s="36"/>
      <c r="N266" s="36"/>
      <c r="O266" s="36"/>
      <c r="P266" s="36"/>
      <c r="Q266" s="36">
        <f t="shared" si="5"/>
        <v>3</v>
      </c>
      <c r="R266" s="34" t="s">
        <v>340</v>
      </c>
      <c r="S266" s="34" t="s">
        <v>300</v>
      </c>
    </row>
    <row r="267" spans="1:19" ht="28.8" x14ac:dyDescent="0.25">
      <c r="A267" s="46">
        <v>6.2899999999999903</v>
      </c>
      <c r="B267" s="35" t="s">
        <v>508</v>
      </c>
      <c r="C267" s="35" t="s">
        <v>509</v>
      </c>
      <c r="D267" s="35" t="s">
        <v>363</v>
      </c>
      <c r="E267" s="39"/>
      <c r="F267" s="36">
        <v>12</v>
      </c>
      <c r="G267" s="36">
        <v>21</v>
      </c>
      <c r="H267" s="36"/>
      <c r="I267" s="36"/>
      <c r="J267" s="36"/>
      <c r="K267" s="36"/>
      <c r="L267" s="36">
        <v>17</v>
      </c>
      <c r="M267" s="36"/>
      <c r="N267" s="36"/>
      <c r="O267" s="36"/>
      <c r="P267" s="36">
        <v>7</v>
      </c>
      <c r="Q267" s="36">
        <f t="shared" si="5"/>
        <v>57</v>
      </c>
      <c r="R267" s="34" t="s">
        <v>340</v>
      </c>
      <c r="S267" s="34" t="s">
        <v>300</v>
      </c>
    </row>
    <row r="268" spans="1:19" ht="28.8" x14ac:dyDescent="0.25">
      <c r="A268" s="46">
        <v>6.2999999999999901</v>
      </c>
      <c r="B268" s="35" t="s">
        <v>508</v>
      </c>
      <c r="C268" s="35" t="s">
        <v>509</v>
      </c>
      <c r="D268" s="35" t="s">
        <v>496</v>
      </c>
      <c r="E268" s="39"/>
      <c r="F268" s="36"/>
      <c r="G268" s="36">
        <v>4</v>
      </c>
      <c r="H268" s="36"/>
      <c r="I268" s="36"/>
      <c r="J268" s="36"/>
      <c r="K268" s="36"/>
      <c r="L268" s="36">
        <v>1</v>
      </c>
      <c r="M268" s="36"/>
      <c r="N268" s="36"/>
      <c r="O268" s="36"/>
      <c r="P268" s="36"/>
      <c r="Q268" s="36">
        <f t="shared" si="5"/>
        <v>5</v>
      </c>
      <c r="R268" s="34" t="s">
        <v>340</v>
      </c>
      <c r="S268" s="34" t="s">
        <v>300</v>
      </c>
    </row>
    <row r="269" spans="1:19" ht="28.8" x14ac:dyDescent="0.25">
      <c r="A269" s="46">
        <v>6.3099999999999898</v>
      </c>
      <c r="B269" s="35" t="s">
        <v>508</v>
      </c>
      <c r="C269" s="35" t="s">
        <v>509</v>
      </c>
      <c r="D269" s="35" t="s">
        <v>366</v>
      </c>
      <c r="E269" s="39"/>
      <c r="F269" s="36"/>
      <c r="G269" s="36">
        <v>55</v>
      </c>
      <c r="H269" s="36"/>
      <c r="I269" s="36"/>
      <c r="J269" s="36"/>
      <c r="K269" s="36"/>
      <c r="L269" s="36"/>
      <c r="M269" s="36"/>
      <c r="N269" s="36"/>
      <c r="O269" s="36"/>
      <c r="P269" s="36">
        <v>1</v>
      </c>
      <c r="Q269" s="36">
        <f t="shared" si="5"/>
        <v>56</v>
      </c>
      <c r="R269" s="34" t="s">
        <v>340</v>
      </c>
      <c r="S269" s="34" t="s">
        <v>300</v>
      </c>
    </row>
    <row r="270" spans="1:19" ht="28.8" x14ac:dyDescent="0.25">
      <c r="A270" s="46">
        <v>6.3199999999999896</v>
      </c>
      <c r="B270" s="35" t="s">
        <v>508</v>
      </c>
      <c r="C270" s="35" t="s">
        <v>509</v>
      </c>
      <c r="D270" s="35" t="s">
        <v>497</v>
      </c>
      <c r="E270" s="39"/>
      <c r="F270" s="36"/>
      <c r="G270" s="36">
        <v>28</v>
      </c>
      <c r="H270" s="36"/>
      <c r="I270" s="36"/>
      <c r="J270" s="36"/>
      <c r="K270" s="36"/>
      <c r="L270" s="36">
        <v>1</v>
      </c>
      <c r="M270" s="36"/>
      <c r="N270" s="36"/>
      <c r="O270" s="36"/>
      <c r="P270" s="36"/>
      <c r="Q270" s="36">
        <f t="shared" si="5"/>
        <v>29</v>
      </c>
      <c r="R270" s="34" t="s">
        <v>340</v>
      </c>
      <c r="S270" s="34" t="s">
        <v>300</v>
      </c>
    </row>
    <row r="271" spans="1:19" ht="28.8" x14ac:dyDescent="0.25">
      <c r="A271" s="46">
        <v>6.3299999999999903</v>
      </c>
      <c r="B271" s="35" t="s">
        <v>508</v>
      </c>
      <c r="C271" s="35" t="s">
        <v>509</v>
      </c>
      <c r="D271" s="35" t="s">
        <v>368</v>
      </c>
      <c r="E271" s="39"/>
      <c r="F271" s="36"/>
      <c r="G271" s="36">
        <v>7</v>
      </c>
      <c r="H271" s="36"/>
      <c r="I271" s="36"/>
      <c r="J271" s="36"/>
      <c r="K271" s="36"/>
      <c r="L271" s="36"/>
      <c r="M271" s="36"/>
      <c r="N271" s="36"/>
      <c r="O271" s="36"/>
      <c r="P271" s="36"/>
      <c r="Q271" s="36">
        <f t="shared" si="5"/>
        <v>7</v>
      </c>
      <c r="R271" s="34" t="s">
        <v>340</v>
      </c>
      <c r="S271" s="34" t="s">
        <v>300</v>
      </c>
    </row>
    <row r="272" spans="1:19" x14ac:dyDescent="0.25">
      <c r="A272" s="46">
        <v>6.3399999999999901</v>
      </c>
      <c r="B272" s="35" t="s">
        <v>508</v>
      </c>
      <c r="C272" s="35" t="s">
        <v>510</v>
      </c>
      <c r="D272" s="35" t="s">
        <v>360</v>
      </c>
      <c r="E272" s="39"/>
      <c r="F272" s="36"/>
      <c r="G272" s="36">
        <v>24</v>
      </c>
      <c r="H272" s="36"/>
      <c r="I272" s="36"/>
      <c r="J272" s="36"/>
      <c r="K272" s="36"/>
      <c r="L272" s="36"/>
      <c r="M272" s="36"/>
      <c r="N272" s="36"/>
      <c r="O272" s="36"/>
      <c r="P272" s="36"/>
      <c r="Q272" s="36">
        <f t="shared" si="5"/>
        <v>24</v>
      </c>
      <c r="R272" s="34" t="s">
        <v>340</v>
      </c>
      <c r="S272" s="34" t="s">
        <v>300</v>
      </c>
    </row>
    <row r="273" spans="1:19" x14ac:dyDescent="0.25">
      <c r="A273" s="46">
        <v>6.3499999999999899</v>
      </c>
      <c r="B273" s="35" t="s">
        <v>508</v>
      </c>
      <c r="C273" s="35" t="s">
        <v>510</v>
      </c>
      <c r="D273" s="35" t="s">
        <v>511</v>
      </c>
      <c r="E273" s="39"/>
      <c r="F273" s="36"/>
      <c r="G273" s="36">
        <v>4</v>
      </c>
      <c r="H273" s="36"/>
      <c r="I273" s="36"/>
      <c r="J273" s="36"/>
      <c r="K273" s="36"/>
      <c r="L273" s="36"/>
      <c r="M273" s="36"/>
      <c r="N273" s="36"/>
      <c r="O273" s="36"/>
      <c r="P273" s="36"/>
      <c r="Q273" s="36">
        <f t="shared" si="5"/>
        <v>4</v>
      </c>
      <c r="R273" s="34" t="s">
        <v>340</v>
      </c>
      <c r="S273" s="34" t="s">
        <v>300</v>
      </c>
    </row>
    <row r="274" spans="1:19" x14ac:dyDescent="0.25">
      <c r="A274" s="46">
        <v>6.3599999999999897</v>
      </c>
      <c r="B274" s="35" t="s">
        <v>508</v>
      </c>
      <c r="C274" s="35" t="s">
        <v>510</v>
      </c>
      <c r="D274" s="35" t="s">
        <v>363</v>
      </c>
      <c r="E274" s="39"/>
      <c r="F274" s="36">
        <v>2</v>
      </c>
      <c r="G274" s="36">
        <v>38</v>
      </c>
      <c r="H274" s="36"/>
      <c r="I274" s="36"/>
      <c r="J274" s="36"/>
      <c r="K274" s="36"/>
      <c r="L274" s="36"/>
      <c r="M274" s="36"/>
      <c r="N274" s="36"/>
      <c r="O274" s="36"/>
      <c r="P274" s="36"/>
      <c r="Q274" s="36">
        <f t="shared" si="5"/>
        <v>40</v>
      </c>
      <c r="R274" s="34" t="s">
        <v>340</v>
      </c>
      <c r="S274" s="34" t="s">
        <v>300</v>
      </c>
    </row>
    <row r="275" spans="1:19" ht="28.8" x14ac:dyDescent="0.25">
      <c r="A275" s="46">
        <v>6.3699999999999903</v>
      </c>
      <c r="B275" s="35" t="s">
        <v>508</v>
      </c>
      <c r="C275" s="35" t="s">
        <v>512</v>
      </c>
      <c r="D275" s="35" t="s">
        <v>360</v>
      </c>
      <c r="E275" s="39"/>
      <c r="F275" s="36"/>
      <c r="G275" s="36"/>
      <c r="H275" s="36"/>
      <c r="I275" s="36"/>
      <c r="J275" s="36"/>
      <c r="K275" s="36"/>
      <c r="L275" s="36">
        <v>21</v>
      </c>
      <c r="M275" s="36"/>
      <c r="N275" s="36"/>
      <c r="O275" s="36"/>
      <c r="P275" s="36"/>
      <c r="Q275" s="36">
        <f t="shared" si="5"/>
        <v>21</v>
      </c>
      <c r="R275" s="34" t="s">
        <v>340</v>
      </c>
      <c r="S275" s="34" t="s">
        <v>300</v>
      </c>
    </row>
    <row r="276" spans="1:19" ht="28.8" x14ac:dyDescent="0.25">
      <c r="A276" s="46">
        <v>6.3799999999999901</v>
      </c>
      <c r="B276" s="35" t="s">
        <v>508</v>
      </c>
      <c r="C276" s="35" t="s">
        <v>512</v>
      </c>
      <c r="D276" s="35" t="s">
        <v>363</v>
      </c>
      <c r="E276" s="39"/>
      <c r="F276" s="36"/>
      <c r="G276" s="36">
        <v>20</v>
      </c>
      <c r="H276" s="36"/>
      <c r="I276" s="36"/>
      <c r="J276" s="36"/>
      <c r="K276" s="36"/>
      <c r="L276" s="36">
        <v>18</v>
      </c>
      <c r="M276" s="36"/>
      <c r="N276" s="36"/>
      <c r="O276" s="36"/>
      <c r="P276" s="36"/>
      <c r="Q276" s="36">
        <f t="shared" si="5"/>
        <v>38</v>
      </c>
      <c r="R276" s="34" t="s">
        <v>340</v>
      </c>
      <c r="S276" s="34" t="s">
        <v>300</v>
      </c>
    </row>
    <row r="277" spans="1:19" ht="28.8" x14ac:dyDescent="0.25">
      <c r="A277" s="46">
        <v>6.3899999999999899</v>
      </c>
      <c r="B277" s="35" t="s">
        <v>508</v>
      </c>
      <c r="C277" s="35" t="s">
        <v>513</v>
      </c>
      <c r="D277" s="35" t="s">
        <v>496</v>
      </c>
      <c r="E277" s="39"/>
      <c r="F277" s="36"/>
      <c r="G277" s="36"/>
      <c r="H277" s="36"/>
      <c r="I277" s="36"/>
      <c r="J277" s="36"/>
      <c r="K277" s="36"/>
      <c r="L277" s="36">
        <v>14</v>
      </c>
      <c r="M277" s="36"/>
      <c r="N277" s="36"/>
      <c r="O277" s="36"/>
      <c r="P277" s="36"/>
      <c r="Q277" s="36">
        <f t="shared" si="5"/>
        <v>14</v>
      </c>
      <c r="R277" s="34" t="s">
        <v>340</v>
      </c>
      <c r="S277" s="34" t="s">
        <v>300</v>
      </c>
    </row>
    <row r="278" spans="1:19" ht="28.8" x14ac:dyDescent="0.25">
      <c r="A278" s="46">
        <v>6.3999999999999897</v>
      </c>
      <c r="B278" s="35" t="s">
        <v>508</v>
      </c>
      <c r="C278" s="35" t="s">
        <v>512</v>
      </c>
      <c r="D278" s="35" t="s">
        <v>366</v>
      </c>
      <c r="E278" s="39"/>
      <c r="F278" s="36"/>
      <c r="G278" s="36"/>
      <c r="H278" s="36"/>
      <c r="I278" s="36"/>
      <c r="J278" s="36"/>
      <c r="K278" s="36"/>
      <c r="L278" s="36">
        <v>1</v>
      </c>
      <c r="M278" s="36"/>
      <c r="N278" s="36"/>
      <c r="O278" s="36"/>
      <c r="P278" s="36"/>
      <c r="Q278" s="36">
        <f t="shared" si="5"/>
        <v>1</v>
      </c>
      <c r="R278" s="34" t="s">
        <v>340</v>
      </c>
      <c r="S278" s="34" t="s">
        <v>300</v>
      </c>
    </row>
    <row r="279" spans="1:19" x14ac:dyDescent="0.25">
      <c r="A279" s="46">
        <v>6.4099999999999904</v>
      </c>
      <c r="B279" s="35" t="s">
        <v>413</v>
      </c>
      <c r="C279" s="35" t="s">
        <v>505</v>
      </c>
      <c r="D279" s="35" t="s">
        <v>128</v>
      </c>
      <c r="E279" s="39"/>
      <c r="F279" s="36"/>
      <c r="G279" s="36">
        <v>1</v>
      </c>
      <c r="H279" s="36"/>
      <c r="I279" s="36"/>
      <c r="J279" s="36"/>
      <c r="K279" s="36"/>
      <c r="L279" s="36"/>
      <c r="M279" s="36"/>
      <c r="N279" s="36"/>
      <c r="O279" s="36"/>
      <c r="P279" s="36"/>
      <c r="Q279" s="36">
        <f t="shared" si="5"/>
        <v>1</v>
      </c>
      <c r="R279" s="34" t="s">
        <v>340</v>
      </c>
      <c r="S279" s="34" t="s">
        <v>300</v>
      </c>
    </row>
    <row r="280" spans="1:19" ht="28.8" x14ac:dyDescent="0.25">
      <c r="A280" s="46">
        <v>6.4199999999999902</v>
      </c>
      <c r="B280" s="35" t="s">
        <v>514</v>
      </c>
      <c r="C280" s="35" t="s">
        <v>505</v>
      </c>
      <c r="D280" s="35" t="s">
        <v>515</v>
      </c>
      <c r="E280" s="39"/>
      <c r="F280" s="36"/>
      <c r="G280" s="36">
        <v>5</v>
      </c>
      <c r="H280" s="36"/>
      <c r="I280" s="36"/>
      <c r="J280" s="36"/>
      <c r="K280" s="36"/>
      <c r="L280" s="36"/>
      <c r="M280" s="36"/>
      <c r="N280" s="36"/>
      <c r="O280" s="36"/>
      <c r="P280" s="36"/>
      <c r="Q280" s="36">
        <f t="shared" si="5"/>
        <v>5</v>
      </c>
      <c r="R280" s="34" t="s">
        <v>340</v>
      </c>
      <c r="S280" s="34" t="s">
        <v>300</v>
      </c>
    </row>
    <row r="281" spans="1:19" ht="28.8" x14ac:dyDescent="0.25">
      <c r="A281" s="46">
        <v>6.4299999999999899</v>
      </c>
      <c r="B281" s="35" t="s">
        <v>514</v>
      </c>
      <c r="C281" s="35" t="s">
        <v>505</v>
      </c>
      <c r="D281" s="35" t="s">
        <v>516</v>
      </c>
      <c r="E281" s="39"/>
      <c r="F281" s="36"/>
      <c r="G281" s="36">
        <v>4</v>
      </c>
      <c r="H281" s="36"/>
      <c r="I281" s="36"/>
      <c r="J281" s="36"/>
      <c r="K281" s="36"/>
      <c r="L281" s="36"/>
      <c r="M281" s="36"/>
      <c r="N281" s="36"/>
      <c r="O281" s="36"/>
      <c r="P281" s="36"/>
      <c r="Q281" s="36">
        <f t="shared" si="5"/>
        <v>4</v>
      </c>
      <c r="R281" s="34" t="s">
        <v>340</v>
      </c>
      <c r="S281" s="34" t="s">
        <v>300</v>
      </c>
    </row>
    <row r="282" spans="1:19" ht="28.8" x14ac:dyDescent="0.25">
      <c r="A282" s="46">
        <v>6.4399999999999897</v>
      </c>
      <c r="B282" s="35" t="s">
        <v>514</v>
      </c>
      <c r="C282" s="35" t="s">
        <v>505</v>
      </c>
      <c r="D282" s="35" t="s">
        <v>517</v>
      </c>
      <c r="E282" s="39"/>
      <c r="F282" s="36"/>
      <c r="G282" s="36">
        <v>1</v>
      </c>
      <c r="H282" s="36"/>
      <c r="I282" s="36"/>
      <c r="J282" s="36"/>
      <c r="K282" s="36"/>
      <c r="L282" s="36"/>
      <c r="M282" s="36"/>
      <c r="N282" s="36"/>
      <c r="O282" s="36"/>
      <c r="P282" s="36"/>
      <c r="Q282" s="36">
        <f t="shared" si="5"/>
        <v>1</v>
      </c>
      <c r="R282" s="34" t="s">
        <v>340</v>
      </c>
      <c r="S282" s="34" t="s">
        <v>300</v>
      </c>
    </row>
    <row r="283" spans="1:19" ht="28.8" x14ac:dyDescent="0.25">
      <c r="A283" s="46">
        <v>6.4499999999999904</v>
      </c>
      <c r="B283" s="35" t="s">
        <v>514</v>
      </c>
      <c r="C283" s="35" t="s">
        <v>505</v>
      </c>
      <c r="D283" s="35" t="s">
        <v>518</v>
      </c>
      <c r="E283" s="39"/>
      <c r="F283" s="36"/>
      <c r="G283" s="36">
        <v>21</v>
      </c>
      <c r="H283" s="36"/>
      <c r="I283" s="36"/>
      <c r="J283" s="36"/>
      <c r="K283" s="36"/>
      <c r="L283" s="36"/>
      <c r="M283" s="36"/>
      <c r="N283" s="36"/>
      <c r="O283" s="36"/>
      <c r="P283" s="36"/>
      <c r="Q283" s="36">
        <f t="shared" si="5"/>
        <v>21</v>
      </c>
      <c r="R283" s="34" t="s">
        <v>340</v>
      </c>
      <c r="S283" s="34" t="s">
        <v>300</v>
      </c>
    </row>
    <row r="284" spans="1:19" ht="28.8" x14ac:dyDescent="0.25">
      <c r="A284" s="46">
        <v>6.4599999999999902</v>
      </c>
      <c r="B284" s="35" t="s">
        <v>514</v>
      </c>
      <c r="C284" s="35" t="s">
        <v>505</v>
      </c>
      <c r="D284" s="35" t="s">
        <v>519</v>
      </c>
      <c r="E284" s="39"/>
      <c r="F284" s="36"/>
      <c r="G284" s="36">
        <v>6</v>
      </c>
      <c r="H284" s="36"/>
      <c r="I284" s="36"/>
      <c r="J284" s="36"/>
      <c r="K284" s="36"/>
      <c r="L284" s="36"/>
      <c r="M284" s="36"/>
      <c r="N284" s="36"/>
      <c r="O284" s="36"/>
      <c r="P284" s="36"/>
      <c r="Q284" s="36">
        <f t="shared" si="5"/>
        <v>6</v>
      </c>
      <c r="R284" s="34" t="s">
        <v>340</v>
      </c>
      <c r="S284" s="34" t="s">
        <v>300</v>
      </c>
    </row>
    <row r="285" spans="1:19" ht="28.8" x14ac:dyDescent="0.25">
      <c r="A285" s="46">
        <v>6.46999999999999</v>
      </c>
      <c r="B285" s="35" t="s">
        <v>514</v>
      </c>
      <c r="C285" s="35" t="s">
        <v>505</v>
      </c>
      <c r="D285" s="35" t="s">
        <v>520</v>
      </c>
      <c r="E285" s="39"/>
      <c r="F285" s="36"/>
      <c r="G285" s="36">
        <v>1</v>
      </c>
      <c r="H285" s="36"/>
      <c r="I285" s="36"/>
      <c r="J285" s="36"/>
      <c r="K285" s="36"/>
      <c r="L285" s="36"/>
      <c r="M285" s="36"/>
      <c r="N285" s="36"/>
      <c r="O285" s="36"/>
      <c r="P285" s="36"/>
      <c r="Q285" s="36">
        <f t="shared" si="5"/>
        <v>1</v>
      </c>
      <c r="R285" s="34" t="s">
        <v>340</v>
      </c>
      <c r="S285" s="34" t="s">
        <v>300</v>
      </c>
    </row>
    <row r="286" spans="1:19" ht="28.8" x14ac:dyDescent="0.25">
      <c r="A286" s="46">
        <v>6.4799999999999898</v>
      </c>
      <c r="B286" s="35" t="s">
        <v>346</v>
      </c>
      <c r="C286" s="35" t="s">
        <v>507</v>
      </c>
      <c r="D286" s="35" t="s">
        <v>521</v>
      </c>
      <c r="E286" s="39"/>
      <c r="F286" s="36"/>
      <c r="G286" s="36"/>
      <c r="H286" s="36"/>
      <c r="I286" s="36"/>
      <c r="J286" s="36"/>
      <c r="K286" s="36"/>
      <c r="L286" s="36">
        <v>2</v>
      </c>
      <c r="M286" s="36"/>
      <c r="N286" s="36"/>
      <c r="O286" s="36"/>
      <c r="P286" s="36"/>
      <c r="Q286" s="36">
        <f t="shared" si="5"/>
        <v>2</v>
      </c>
      <c r="R286" s="34" t="s">
        <v>340</v>
      </c>
      <c r="S286" s="34" t="s">
        <v>300</v>
      </c>
    </row>
    <row r="287" spans="1:19" ht="28.8" x14ac:dyDescent="0.25">
      <c r="A287" s="46">
        <v>6.4899999999999904</v>
      </c>
      <c r="B287" s="35" t="s">
        <v>346</v>
      </c>
      <c r="C287" s="35" t="s">
        <v>522</v>
      </c>
      <c r="D287" s="35" t="s">
        <v>523</v>
      </c>
      <c r="E287" s="39"/>
      <c r="F287" s="36">
        <v>3</v>
      </c>
      <c r="G287" s="36">
        <v>7</v>
      </c>
      <c r="H287" s="36"/>
      <c r="I287" s="36"/>
      <c r="J287" s="36"/>
      <c r="K287" s="36"/>
      <c r="L287" s="36"/>
      <c r="M287" s="36"/>
      <c r="N287" s="36"/>
      <c r="O287" s="36"/>
      <c r="P287" s="36"/>
      <c r="Q287" s="36">
        <f t="shared" si="5"/>
        <v>10</v>
      </c>
      <c r="R287" s="34" t="s">
        <v>340</v>
      </c>
      <c r="S287" s="34" t="s">
        <v>300</v>
      </c>
    </row>
    <row r="288" spans="1:19" ht="28.8" x14ac:dyDescent="0.25">
      <c r="A288" s="46">
        <v>6.4999999999999902</v>
      </c>
      <c r="B288" s="35" t="s">
        <v>346</v>
      </c>
      <c r="C288" s="35" t="s">
        <v>522</v>
      </c>
      <c r="D288" s="35" t="s">
        <v>524</v>
      </c>
      <c r="E288" s="39"/>
      <c r="F288" s="36"/>
      <c r="G288" s="36">
        <v>4</v>
      </c>
      <c r="H288" s="36"/>
      <c r="I288" s="36"/>
      <c r="J288" s="36"/>
      <c r="K288" s="36"/>
      <c r="L288" s="36"/>
      <c r="M288" s="36"/>
      <c r="N288" s="36"/>
      <c r="O288" s="36"/>
      <c r="P288" s="36">
        <v>1</v>
      </c>
      <c r="Q288" s="36">
        <f t="shared" si="5"/>
        <v>5</v>
      </c>
      <c r="R288" s="34" t="s">
        <v>340</v>
      </c>
      <c r="S288" s="34" t="s">
        <v>300</v>
      </c>
    </row>
    <row r="289" spans="1:19" ht="28.8" x14ac:dyDescent="0.25">
      <c r="A289" s="46">
        <v>6.50999999999999</v>
      </c>
      <c r="B289" s="35" t="s">
        <v>346</v>
      </c>
      <c r="C289" s="35" t="s">
        <v>522</v>
      </c>
      <c r="D289" s="35" t="s">
        <v>518</v>
      </c>
      <c r="E289" s="39"/>
      <c r="F289" s="36"/>
      <c r="G289" s="36">
        <v>1</v>
      </c>
      <c r="H289" s="36"/>
      <c r="I289" s="36"/>
      <c r="J289" s="36"/>
      <c r="K289" s="36"/>
      <c r="L289" s="36"/>
      <c r="M289" s="36"/>
      <c r="N289" s="36"/>
      <c r="O289" s="36"/>
      <c r="P289" s="36"/>
      <c r="Q289" s="36">
        <f t="shared" si="5"/>
        <v>1</v>
      </c>
      <c r="R289" s="34" t="s">
        <v>340</v>
      </c>
      <c r="S289" s="34" t="s">
        <v>300</v>
      </c>
    </row>
    <row r="290" spans="1:19" ht="28.8" x14ac:dyDescent="0.25">
      <c r="A290" s="46">
        <v>6.5199999999999898</v>
      </c>
      <c r="B290" s="35" t="s">
        <v>346</v>
      </c>
      <c r="C290" s="35" t="s">
        <v>522</v>
      </c>
      <c r="D290" s="35" t="s">
        <v>520</v>
      </c>
      <c r="E290" s="39"/>
      <c r="F290" s="36"/>
      <c r="G290" s="36">
        <v>2</v>
      </c>
      <c r="H290" s="36"/>
      <c r="I290" s="36"/>
      <c r="J290" s="36"/>
      <c r="K290" s="36"/>
      <c r="L290" s="36"/>
      <c r="M290" s="36"/>
      <c r="N290" s="36"/>
      <c r="O290" s="36"/>
      <c r="P290" s="36"/>
      <c r="Q290" s="36">
        <f t="shared" si="5"/>
        <v>2</v>
      </c>
      <c r="R290" s="34" t="s">
        <v>340</v>
      </c>
      <c r="S290" s="34" t="s">
        <v>300</v>
      </c>
    </row>
    <row r="291" spans="1:19" ht="28.8" x14ac:dyDescent="0.25">
      <c r="A291" s="46">
        <v>6.5299999999999896</v>
      </c>
      <c r="B291" s="35" t="s">
        <v>346</v>
      </c>
      <c r="C291" s="35" t="s">
        <v>501</v>
      </c>
      <c r="D291" s="35" t="s">
        <v>525</v>
      </c>
      <c r="E291" s="39"/>
      <c r="F291" s="36"/>
      <c r="G291" s="36">
        <v>2</v>
      </c>
      <c r="H291" s="36"/>
      <c r="I291" s="36"/>
      <c r="J291" s="36"/>
      <c r="K291" s="36"/>
      <c r="L291" s="36"/>
      <c r="M291" s="36"/>
      <c r="N291" s="36"/>
      <c r="O291" s="36"/>
      <c r="P291" s="36"/>
      <c r="Q291" s="36">
        <f t="shared" si="5"/>
        <v>2</v>
      </c>
      <c r="R291" s="34" t="s">
        <v>340</v>
      </c>
      <c r="S291" s="34" t="s">
        <v>300</v>
      </c>
    </row>
    <row r="292" spans="1:19" ht="28.8" x14ac:dyDescent="0.25">
      <c r="A292" s="46">
        <v>6.5399999999999903</v>
      </c>
      <c r="B292" s="35" t="s">
        <v>346</v>
      </c>
      <c r="C292" s="35" t="s">
        <v>507</v>
      </c>
      <c r="D292" s="35" t="s">
        <v>521</v>
      </c>
      <c r="E292" s="39"/>
      <c r="F292" s="36"/>
      <c r="G292" s="36"/>
      <c r="H292" s="36"/>
      <c r="I292" s="36"/>
      <c r="J292" s="36"/>
      <c r="K292" s="36"/>
      <c r="L292" s="36">
        <v>1</v>
      </c>
      <c r="M292" s="36"/>
      <c r="N292" s="36"/>
      <c r="O292" s="36"/>
      <c r="P292" s="36"/>
      <c r="Q292" s="36">
        <f t="shared" si="5"/>
        <v>1</v>
      </c>
      <c r="R292" s="34" t="s">
        <v>340</v>
      </c>
      <c r="S292" s="34" t="s">
        <v>300</v>
      </c>
    </row>
    <row r="293" spans="1:19" ht="28.8" x14ac:dyDescent="0.25">
      <c r="A293" s="46">
        <v>6.5499999999999901</v>
      </c>
      <c r="B293" s="35" t="s">
        <v>346</v>
      </c>
      <c r="C293" s="35" t="s">
        <v>507</v>
      </c>
      <c r="D293" s="35" t="s">
        <v>526</v>
      </c>
      <c r="E293" s="39"/>
      <c r="F293" s="36"/>
      <c r="G293" s="36"/>
      <c r="H293" s="36"/>
      <c r="I293" s="36"/>
      <c r="J293" s="36"/>
      <c r="K293" s="36"/>
      <c r="L293" s="36">
        <v>2</v>
      </c>
      <c r="M293" s="36"/>
      <c r="N293" s="36"/>
      <c r="O293" s="36"/>
      <c r="P293" s="36"/>
      <c r="Q293" s="36">
        <f t="shared" si="5"/>
        <v>2</v>
      </c>
      <c r="R293" s="34" t="s">
        <v>340</v>
      </c>
      <c r="S293" s="34" t="s">
        <v>300</v>
      </c>
    </row>
    <row r="294" spans="1:19" ht="28.8" x14ac:dyDescent="0.25">
      <c r="A294" s="46">
        <v>6.5599999999999898</v>
      </c>
      <c r="B294" s="35" t="s">
        <v>527</v>
      </c>
      <c r="C294" s="35" t="s">
        <v>507</v>
      </c>
      <c r="D294" s="35" t="s">
        <v>521</v>
      </c>
      <c r="E294" s="39"/>
      <c r="F294" s="36"/>
      <c r="G294" s="36"/>
      <c r="H294" s="36"/>
      <c r="I294" s="36"/>
      <c r="J294" s="36"/>
      <c r="K294" s="36"/>
      <c r="L294" s="36">
        <v>5</v>
      </c>
      <c r="M294" s="36"/>
      <c r="N294" s="36"/>
      <c r="O294" s="36"/>
      <c r="P294" s="36"/>
      <c r="Q294" s="36">
        <f t="shared" si="5"/>
        <v>5</v>
      </c>
      <c r="R294" s="34" t="s">
        <v>340</v>
      </c>
      <c r="S294" s="34" t="s">
        <v>300</v>
      </c>
    </row>
    <row r="295" spans="1:19" ht="28.8" x14ac:dyDescent="0.25">
      <c r="A295" s="46">
        <v>6.5699999999999896</v>
      </c>
      <c r="B295" s="35" t="s">
        <v>527</v>
      </c>
      <c r="C295" s="35" t="s">
        <v>507</v>
      </c>
      <c r="D295" s="35" t="s">
        <v>528</v>
      </c>
      <c r="E295" s="39"/>
      <c r="F295" s="36"/>
      <c r="G295" s="36"/>
      <c r="H295" s="36"/>
      <c r="I295" s="36"/>
      <c r="J295" s="36"/>
      <c r="K295" s="36"/>
      <c r="L295" s="36">
        <v>5</v>
      </c>
      <c r="M295" s="36"/>
      <c r="N295" s="36"/>
      <c r="O295" s="36"/>
      <c r="P295" s="36"/>
      <c r="Q295" s="36">
        <f t="shared" si="5"/>
        <v>5</v>
      </c>
      <c r="R295" s="34" t="s">
        <v>340</v>
      </c>
      <c r="S295" s="34" t="s">
        <v>300</v>
      </c>
    </row>
    <row r="296" spans="1:19" ht="28.8" x14ac:dyDescent="0.25">
      <c r="A296" s="46">
        <v>6.5799999999999903</v>
      </c>
      <c r="B296" s="35" t="s">
        <v>527</v>
      </c>
      <c r="C296" s="35" t="s">
        <v>505</v>
      </c>
      <c r="D296" s="35" t="s">
        <v>521</v>
      </c>
      <c r="E296" s="39"/>
      <c r="F296" s="36">
        <v>3</v>
      </c>
      <c r="G296" s="36">
        <v>7</v>
      </c>
      <c r="H296" s="36"/>
      <c r="I296" s="36"/>
      <c r="J296" s="36"/>
      <c r="K296" s="36"/>
      <c r="L296" s="36"/>
      <c r="M296" s="36"/>
      <c r="N296" s="36"/>
      <c r="O296" s="36"/>
      <c r="P296" s="36"/>
      <c r="Q296" s="36">
        <f t="shared" si="5"/>
        <v>10</v>
      </c>
      <c r="R296" s="34" t="s">
        <v>340</v>
      </c>
      <c r="S296" s="34" t="s">
        <v>300</v>
      </c>
    </row>
    <row r="297" spans="1:19" ht="28.8" x14ac:dyDescent="0.25">
      <c r="A297" s="46">
        <v>6.5899999999999901</v>
      </c>
      <c r="B297" s="35" t="s">
        <v>527</v>
      </c>
      <c r="C297" s="35" t="s">
        <v>505</v>
      </c>
      <c r="D297" s="35" t="s">
        <v>526</v>
      </c>
      <c r="E297" s="39"/>
      <c r="F297" s="36"/>
      <c r="G297" s="36"/>
      <c r="H297" s="36"/>
      <c r="I297" s="36"/>
      <c r="J297" s="36"/>
      <c r="K297" s="36"/>
      <c r="L297" s="36">
        <v>2</v>
      </c>
      <c r="M297" s="36"/>
      <c r="N297" s="36"/>
      <c r="O297" s="36"/>
      <c r="P297" s="36"/>
      <c r="Q297" s="36">
        <f t="shared" si="5"/>
        <v>2</v>
      </c>
      <c r="R297" s="34" t="s">
        <v>340</v>
      </c>
      <c r="S297" s="34" t="s">
        <v>300</v>
      </c>
    </row>
    <row r="298" spans="1:19" ht="28.8" x14ac:dyDescent="0.25">
      <c r="A298" s="46">
        <v>6.5999999999999899</v>
      </c>
      <c r="B298" s="35" t="s">
        <v>527</v>
      </c>
      <c r="C298" s="35" t="s">
        <v>505</v>
      </c>
      <c r="D298" s="35" t="s">
        <v>524</v>
      </c>
      <c r="E298" s="39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>
        <v>1</v>
      </c>
      <c r="Q298" s="36">
        <f t="shared" si="5"/>
        <v>1</v>
      </c>
      <c r="R298" s="34" t="s">
        <v>340</v>
      </c>
      <c r="S298" s="34" t="s">
        <v>300</v>
      </c>
    </row>
    <row r="299" spans="1:19" ht="28.8" x14ac:dyDescent="0.25">
      <c r="A299" s="46">
        <v>6.6099999999999897</v>
      </c>
      <c r="B299" s="35" t="s">
        <v>527</v>
      </c>
      <c r="C299" s="35" t="s">
        <v>505</v>
      </c>
      <c r="D299" s="35" t="s">
        <v>529</v>
      </c>
      <c r="E299" s="39"/>
      <c r="F299" s="36"/>
      <c r="G299" s="36"/>
      <c r="H299" s="36"/>
      <c r="I299" s="36"/>
      <c r="J299" s="36"/>
      <c r="K299" s="36"/>
      <c r="L299" s="36">
        <v>5</v>
      </c>
      <c r="M299" s="36"/>
      <c r="N299" s="36"/>
      <c r="O299" s="36"/>
      <c r="P299" s="36"/>
      <c r="Q299" s="36">
        <f t="shared" si="5"/>
        <v>5</v>
      </c>
      <c r="R299" s="34" t="s">
        <v>340</v>
      </c>
      <c r="S299" s="34" t="s">
        <v>300</v>
      </c>
    </row>
    <row r="300" spans="1:19" ht="28.8" x14ac:dyDescent="0.25">
      <c r="A300" s="46">
        <v>6.6199999999999903</v>
      </c>
      <c r="B300" s="35" t="s">
        <v>527</v>
      </c>
      <c r="C300" s="35" t="s">
        <v>505</v>
      </c>
      <c r="D300" s="35" t="s">
        <v>520</v>
      </c>
      <c r="E300" s="39"/>
      <c r="F300" s="36"/>
      <c r="G300" s="36">
        <v>1</v>
      </c>
      <c r="H300" s="36"/>
      <c r="I300" s="36"/>
      <c r="J300" s="36"/>
      <c r="K300" s="36"/>
      <c r="L300" s="36"/>
      <c r="M300" s="36"/>
      <c r="N300" s="36"/>
      <c r="O300" s="36"/>
      <c r="P300" s="36"/>
      <c r="Q300" s="36">
        <f t="shared" si="5"/>
        <v>1</v>
      </c>
      <c r="R300" s="34" t="s">
        <v>340</v>
      </c>
      <c r="S300" s="34" t="s">
        <v>300</v>
      </c>
    </row>
    <row r="301" spans="1:19" ht="28.8" x14ac:dyDescent="0.25">
      <c r="A301" s="46">
        <v>6.6299999999999901</v>
      </c>
      <c r="B301" s="35" t="s">
        <v>527</v>
      </c>
      <c r="C301" s="35" t="s">
        <v>501</v>
      </c>
      <c r="D301" s="35" t="s">
        <v>521</v>
      </c>
      <c r="E301" s="39"/>
      <c r="F301" s="36"/>
      <c r="G301" s="36">
        <v>2</v>
      </c>
      <c r="H301" s="36"/>
      <c r="I301" s="36"/>
      <c r="J301" s="36"/>
      <c r="K301" s="36"/>
      <c r="L301" s="36"/>
      <c r="M301" s="36"/>
      <c r="N301" s="36"/>
      <c r="O301" s="36"/>
      <c r="P301" s="36"/>
      <c r="Q301" s="36">
        <f t="shared" si="5"/>
        <v>2</v>
      </c>
      <c r="R301" s="34" t="s">
        <v>340</v>
      </c>
      <c r="S301" s="34" t="s">
        <v>300</v>
      </c>
    </row>
    <row r="302" spans="1:19" ht="28.8" x14ac:dyDescent="0.25">
      <c r="A302" s="46">
        <v>6.6399999999999899</v>
      </c>
      <c r="B302" s="35" t="s">
        <v>530</v>
      </c>
      <c r="C302" s="35" t="s">
        <v>507</v>
      </c>
      <c r="D302" s="35" t="s">
        <v>125</v>
      </c>
      <c r="E302" s="39"/>
      <c r="F302" s="36"/>
      <c r="G302" s="36">
        <v>3</v>
      </c>
      <c r="H302" s="36"/>
      <c r="I302" s="36"/>
      <c r="J302" s="36"/>
      <c r="K302" s="36"/>
      <c r="L302" s="36">
        <v>2</v>
      </c>
      <c r="M302" s="36"/>
      <c r="N302" s="36"/>
      <c r="O302" s="36"/>
      <c r="P302" s="36"/>
      <c r="Q302" s="36">
        <f t="shared" si="5"/>
        <v>5</v>
      </c>
      <c r="R302" s="34" t="s">
        <v>340</v>
      </c>
      <c r="S302" s="34" t="s">
        <v>300</v>
      </c>
    </row>
    <row r="303" spans="1:19" ht="28.8" x14ac:dyDescent="0.25">
      <c r="A303" s="46">
        <v>6.6499999999999897</v>
      </c>
      <c r="B303" s="35" t="s">
        <v>530</v>
      </c>
      <c r="C303" s="35" t="s">
        <v>505</v>
      </c>
      <c r="D303" s="35" t="s">
        <v>335</v>
      </c>
      <c r="E303" s="39"/>
      <c r="F303" s="36"/>
      <c r="G303" s="36">
        <v>1</v>
      </c>
      <c r="H303" s="36"/>
      <c r="I303" s="36"/>
      <c r="J303" s="36"/>
      <c r="K303" s="36"/>
      <c r="L303" s="36"/>
      <c r="M303" s="36"/>
      <c r="N303" s="36"/>
      <c r="O303" s="36"/>
      <c r="P303" s="36"/>
      <c r="Q303" s="36">
        <f t="shared" si="5"/>
        <v>1</v>
      </c>
      <c r="R303" s="34" t="s">
        <v>340</v>
      </c>
      <c r="S303" s="34" t="s">
        <v>300</v>
      </c>
    </row>
    <row r="304" spans="1:19" ht="28.8" x14ac:dyDescent="0.25">
      <c r="A304" s="46">
        <v>6.6599999999999904</v>
      </c>
      <c r="B304" s="35" t="s">
        <v>530</v>
      </c>
      <c r="C304" s="35" t="s">
        <v>505</v>
      </c>
      <c r="D304" s="35" t="s">
        <v>125</v>
      </c>
      <c r="E304" s="39"/>
      <c r="F304" s="36"/>
      <c r="G304" s="36">
        <v>1</v>
      </c>
      <c r="H304" s="36"/>
      <c r="I304" s="36"/>
      <c r="J304" s="36"/>
      <c r="K304" s="36"/>
      <c r="L304" s="36"/>
      <c r="M304" s="36"/>
      <c r="N304" s="36"/>
      <c r="O304" s="36"/>
      <c r="P304" s="36">
        <v>6</v>
      </c>
      <c r="Q304" s="36">
        <f>SUM(E304:P304)</f>
        <v>7</v>
      </c>
      <c r="R304" s="34" t="s">
        <v>340</v>
      </c>
      <c r="S304" s="34" t="s">
        <v>300</v>
      </c>
    </row>
    <row r="305" spans="1:19" ht="28.8" x14ac:dyDescent="0.25">
      <c r="A305" s="46">
        <v>6.6699999999999902</v>
      </c>
      <c r="B305" s="35" t="s">
        <v>530</v>
      </c>
      <c r="C305" s="35" t="s">
        <v>505</v>
      </c>
      <c r="D305" s="35" t="s">
        <v>129</v>
      </c>
      <c r="E305" s="39"/>
      <c r="F305" s="36"/>
      <c r="G305" s="36">
        <v>1</v>
      </c>
      <c r="H305" s="36"/>
      <c r="I305" s="36"/>
      <c r="J305" s="36"/>
      <c r="K305" s="36"/>
      <c r="L305" s="36"/>
      <c r="M305" s="36"/>
      <c r="N305" s="36"/>
      <c r="O305" s="36"/>
      <c r="P305" s="36"/>
      <c r="Q305" s="36">
        <f>SUM(E305:P305)</f>
        <v>1</v>
      </c>
      <c r="R305" s="34" t="s">
        <v>340</v>
      </c>
      <c r="S305" s="34" t="s">
        <v>300</v>
      </c>
    </row>
    <row r="306" spans="1:19" ht="28.8" x14ac:dyDescent="0.25">
      <c r="A306" s="46">
        <v>6.6799999999999899</v>
      </c>
      <c r="B306" s="35" t="s">
        <v>530</v>
      </c>
      <c r="C306" s="35" t="s">
        <v>501</v>
      </c>
      <c r="D306" s="35" t="s">
        <v>120</v>
      </c>
      <c r="E306" s="39"/>
      <c r="F306" s="36"/>
      <c r="G306" s="36">
        <v>4</v>
      </c>
      <c r="H306" s="36"/>
      <c r="I306" s="36"/>
      <c r="J306" s="36"/>
      <c r="K306" s="36"/>
      <c r="L306" s="36"/>
      <c r="M306" s="36"/>
      <c r="N306" s="36"/>
      <c r="O306" s="36"/>
      <c r="P306" s="36"/>
      <c r="Q306" s="36">
        <f>SUM(E306:P306)</f>
        <v>4</v>
      </c>
      <c r="R306" s="34" t="s">
        <v>340</v>
      </c>
      <c r="S306" s="34" t="s">
        <v>300</v>
      </c>
    </row>
    <row r="307" spans="1:19" ht="28.8" x14ac:dyDescent="0.25">
      <c r="A307" s="46">
        <v>6.6899999999999897</v>
      </c>
      <c r="B307" s="35" t="s">
        <v>530</v>
      </c>
      <c r="C307" s="35" t="s">
        <v>501</v>
      </c>
      <c r="D307" s="35" t="s">
        <v>125</v>
      </c>
      <c r="E307" s="39"/>
      <c r="F307" s="36"/>
      <c r="G307" s="36">
        <v>6</v>
      </c>
      <c r="H307" s="36"/>
      <c r="I307" s="36"/>
      <c r="J307" s="36"/>
      <c r="K307" s="36"/>
      <c r="L307" s="36"/>
      <c r="M307" s="36"/>
      <c r="N307" s="36"/>
      <c r="O307" s="36"/>
      <c r="P307" s="36"/>
      <c r="Q307" s="36">
        <f>SUM(E307:P307)</f>
        <v>6</v>
      </c>
      <c r="R307" s="34" t="s">
        <v>340</v>
      </c>
      <c r="S307" s="34" t="s">
        <v>300</v>
      </c>
    </row>
    <row r="308" spans="1:19" x14ac:dyDescent="0.25">
      <c r="A308" s="49"/>
      <c r="B308" s="43" t="s">
        <v>114</v>
      </c>
      <c r="C308" s="43" t="s">
        <v>531</v>
      </c>
      <c r="D308" s="43"/>
      <c r="E308" s="47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>
        <f>SUM(Q239:Q307)</f>
        <v>827</v>
      </c>
      <c r="R308" s="42"/>
      <c r="S308" s="47"/>
    </row>
    <row r="309" spans="1:19" ht="64.8" x14ac:dyDescent="0.25">
      <c r="A309" s="46">
        <v>7.01</v>
      </c>
      <c r="B309" s="35" t="s">
        <v>532</v>
      </c>
      <c r="C309" s="72" t="s">
        <v>533</v>
      </c>
      <c r="D309" s="35" t="s">
        <v>534</v>
      </c>
      <c r="E309" s="39"/>
      <c r="F309" s="36">
        <v>74</v>
      </c>
      <c r="G309" s="36">
        <v>220</v>
      </c>
      <c r="H309" s="36"/>
      <c r="I309" s="36"/>
      <c r="J309" s="36"/>
      <c r="K309" s="36"/>
      <c r="L309" s="36">
        <v>40</v>
      </c>
      <c r="M309" s="36"/>
      <c r="N309" s="36"/>
      <c r="O309" s="36"/>
      <c r="P309" s="36">
        <v>2</v>
      </c>
      <c r="Q309" s="36">
        <f>SUM(E309:P309)</f>
        <v>336</v>
      </c>
      <c r="R309" s="34" t="s">
        <v>340</v>
      </c>
      <c r="S309" s="34" t="s">
        <v>300</v>
      </c>
    </row>
    <row r="310" spans="1:19" ht="64.8" x14ac:dyDescent="0.25">
      <c r="A310" s="46">
        <v>7.02</v>
      </c>
      <c r="B310" s="35" t="s">
        <v>532</v>
      </c>
      <c r="C310" s="72" t="s">
        <v>535</v>
      </c>
      <c r="D310" s="35" t="s">
        <v>536</v>
      </c>
      <c r="E310" s="39"/>
      <c r="F310" s="36">
        <v>3</v>
      </c>
      <c r="G310" s="36">
        <v>16</v>
      </c>
      <c r="H310" s="36"/>
      <c r="I310" s="36"/>
      <c r="J310" s="36"/>
      <c r="K310" s="36"/>
      <c r="L310" s="36">
        <v>10</v>
      </c>
      <c r="M310" s="36"/>
      <c r="N310" s="36"/>
      <c r="O310" s="36"/>
      <c r="P310" s="36"/>
      <c r="Q310" s="36">
        <f t="shared" ref="Q310:Q375" si="6">SUM(E310:P310)</f>
        <v>29</v>
      </c>
      <c r="R310" s="34" t="s">
        <v>340</v>
      </c>
      <c r="S310" s="34" t="s">
        <v>300</v>
      </c>
    </row>
    <row r="311" spans="1:19" ht="64.8" x14ac:dyDescent="0.25">
      <c r="A311" s="46">
        <v>7.03</v>
      </c>
      <c r="B311" s="35" t="s">
        <v>532</v>
      </c>
      <c r="C311" s="72" t="s">
        <v>535</v>
      </c>
      <c r="D311" s="35" t="s">
        <v>537</v>
      </c>
      <c r="E311" s="39"/>
      <c r="F311" s="36">
        <v>7</v>
      </c>
      <c r="G311" s="36">
        <v>24</v>
      </c>
      <c r="H311" s="36"/>
      <c r="I311" s="36"/>
      <c r="J311" s="36"/>
      <c r="K311" s="36"/>
      <c r="L311" s="36"/>
      <c r="M311" s="36"/>
      <c r="N311" s="36"/>
      <c r="O311" s="36"/>
      <c r="P311" s="36"/>
      <c r="Q311" s="36">
        <f t="shared" si="6"/>
        <v>31</v>
      </c>
      <c r="R311" s="34" t="s">
        <v>340</v>
      </c>
      <c r="S311" s="34" t="s">
        <v>300</v>
      </c>
    </row>
    <row r="312" spans="1:19" ht="54" x14ac:dyDescent="0.25">
      <c r="A312" s="46">
        <v>7.04</v>
      </c>
      <c r="B312" s="35" t="s">
        <v>532</v>
      </c>
      <c r="C312" s="72" t="s">
        <v>538</v>
      </c>
      <c r="D312" s="35" t="s">
        <v>91</v>
      </c>
      <c r="E312" s="39"/>
      <c r="F312" s="36">
        <v>32</v>
      </c>
      <c r="G312" s="36">
        <v>212</v>
      </c>
      <c r="H312" s="36"/>
      <c r="I312" s="36"/>
      <c r="J312" s="36"/>
      <c r="K312" s="36"/>
      <c r="L312" s="36">
        <v>22</v>
      </c>
      <c r="M312" s="36"/>
      <c r="N312" s="36"/>
      <c r="O312" s="36"/>
      <c r="P312" s="36"/>
      <c r="Q312" s="36">
        <f t="shared" si="6"/>
        <v>266</v>
      </c>
      <c r="R312" s="34" t="s">
        <v>340</v>
      </c>
      <c r="S312" s="34" t="s">
        <v>300</v>
      </c>
    </row>
    <row r="313" spans="1:19" ht="64.8" x14ac:dyDescent="0.25">
      <c r="A313" s="46">
        <v>7.05</v>
      </c>
      <c r="B313" s="35" t="s">
        <v>532</v>
      </c>
      <c r="C313" s="72" t="s">
        <v>539</v>
      </c>
      <c r="D313" s="35" t="s">
        <v>540</v>
      </c>
      <c r="E313" s="39"/>
      <c r="F313" s="36">
        <v>2</v>
      </c>
      <c r="G313" s="36">
        <v>26</v>
      </c>
      <c r="H313" s="36"/>
      <c r="I313" s="36"/>
      <c r="J313" s="36"/>
      <c r="K313" s="36"/>
      <c r="L313" s="36"/>
      <c r="M313" s="36"/>
      <c r="N313" s="36"/>
      <c r="O313" s="36"/>
      <c r="P313" s="36"/>
      <c r="Q313" s="36">
        <f t="shared" si="6"/>
        <v>28</v>
      </c>
      <c r="R313" s="34" t="s">
        <v>340</v>
      </c>
      <c r="S313" s="34" t="s">
        <v>300</v>
      </c>
    </row>
    <row r="314" spans="1:19" ht="64.8" x14ac:dyDescent="0.25">
      <c r="A314" s="46">
        <v>7.06</v>
      </c>
      <c r="B314" s="35" t="s">
        <v>532</v>
      </c>
      <c r="C314" s="72" t="s">
        <v>539</v>
      </c>
      <c r="D314" s="35" t="s">
        <v>100</v>
      </c>
      <c r="E314" s="39"/>
      <c r="F314" s="36"/>
      <c r="G314" s="36">
        <v>5</v>
      </c>
      <c r="H314" s="36"/>
      <c r="I314" s="36"/>
      <c r="J314" s="36"/>
      <c r="K314" s="36"/>
      <c r="L314" s="36">
        <v>13</v>
      </c>
      <c r="M314" s="36"/>
      <c r="N314" s="36"/>
      <c r="O314" s="36"/>
      <c r="P314" s="36"/>
      <c r="Q314" s="36">
        <f t="shared" si="6"/>
        <v>18</v>
      </c>
      <c r="R314" s="34" t="s">
        <v>340</v>
      </c>
      <c r="S314" s="34" t="s">
        <v>300</v>
      </c>
    </row>
    <row r="315" spans="1:19" ht="64.8" x14ac:dyDescent="0.25">
      <c r="A315" s="46">
        <v>7.07</v>
      </c>
      <c r="B315" s="35" t="s">
        <v>532</v>
      </c>
      <c r="C315" s="72" t="s">
        <v>539</v>
      </c>
      <c r="D315" s="35" t="s">
        <v>103</v>
      </c>
      <c r="E315" s="39"/>
      <c r="F315" s="36">
        <v>1</v>
      </c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>
        <f t="shared" si="6"/>
        <v>1</v>
      </c>
      <c r="R315" s="34" t="s">
        <v>340</v>
      </c>
      <c r="S315" s="34" t="s">
        <v>300</v>
      </c>
    </row>
    <row r="316" spans="1:19" ht="64.8" x14ac:dyDescent="0.25">
      <c r="A316" s="46">
        <v>7.08</v>
      </c>
      <c r="B316" s="35" t="s">
        <v>532</v>
      </c>
      <c r="C316" s="72" t="s">
        <v>539</v>
      </c>
      <c r="D316" s="35" t="s">
        <v>104</v>
      </c>
      <c r="E316" s="39"/>
      <c r="F316" s="36"/>
      <c r="G316" s="36">
        <v>6</v>
      </c>
      <c r="H316" s="36"/>
      <c r="I316" s="36"/>
      <c r="J316" s="36"/>
      <c r="K316" s="36"/>
      <c r="L316" s="36"/>
      <c r="M316" s="36"/>
      <c r="N316" s="36"/>
      <c r="O316" s="36"/>
      <c r="P316" s="36"/>
      <c r="Q316" s="36">
        <f t="shared" si="6"/>
        <v>6</v>
      </c>
      <c r="R316" s="34" t="s">
        <v>340</v>
      </c>
      <c r="S316" s="34" t="s">
        <v>300</v>
      </c>
    </row>
    <row r="317" spans="1:19" ht="64.8" x14ac:dyDescent="0.25">
      <c r="A317" s="46">
        <v>7.09</v>
      </c>
      <c r="B317" s="35" t="s">
        <v>532</v>
      </c>
      <c r="C317" s="72" t="s">
        <v>541</v>
      </c>
      <c r="D317" s="35" t="s">
        <v>85</v>
      </c>
      <c r="E317" s="39"/>
      <c r="F317" s="36">
        <v>1</v>
      </c>
      <c r="G317" s="36">
        <v>26</v>
      </c>
      <c r="H317" s="36"/>
      <c r="I317" s="36"/>
      <c r="J317" s="36"/>
      <c r="K317" s="36"/>
      <c r="L317" s="36"/>
      <c r="M317" s="36"/>
      <c r="N317" s="36"/>
      <c r="O317" s="36"/>
      <c r="P317" s="36"/>
      <c r="Q317" s="36">
        <f t="shared" si="6"/>
        <v>27</v>
      </c>
      <c r="R317" s="34" t="s">
        <v>340</v>
      </c>
      <c r="S317" s="34" t="s">
        <v>300</v>
      </c>
    </row>
    <row r="318" spans="1:19" ht="64.8" x14ac:dyDescent="0.25">
      <c r="A318" s="46">
        <v>7.1</v>
      </c>
      <c r="B318" s="35" t="s">
        <v>532</v>
      </c>
      <c r="C318" s="72" t="s">
        <v>541</v>
      </c>
      <c r="D318" s="35" t="s">
        <v>99</v>
      </c>
      <c r="E318" s="39"/>
      <c r="F318" s="36"/>
      <c r="G318" s="36">
        <v>1</v>
      </c>
      <c r="H318" s="36"/>
      <c r="I318" s="36"/>
      <c r="J318" s="36"/>
      <c r="K318" s="36"/>
      <c r="L318" s="36"/>
      <c r="M318" s="36"/>
      <c r="N318" s="36"/>
      <c r="O318" s="36"/>
      <c r="P318" s="36"/>
      <c r="Q318" s="36">
        <f t="shared" si="6"/>
        <v>1</v>
      </c>
      <c r="R318" s="34" t="s">
        <v>340</v>
      </c>
      <c r="S318" s="34" t="s">
        <v>300</v>
      </c>
    </row>
    <row r="319" spans="1:19" ht="64.8" x14ac:dyDescent="0.25">
      <c r="A319" s="46">
        <v>7.11</v>
      </c>
      <c r="B319" s="35" t="s">
        <v>532</v>
      </c>
      <c r="C319" s="72" t="s">
        <v>541</v>
      </c>
      <c r="D319" s="35" t="s">
        <v>91</v>
      </c>
      <c r="E319" s="39"/>
      <c r="F319" s="36"/>
      <c r="G319" s="36">
        <v>25</v>
      </c>
      <c r="H319" s="36"/>
      <c r="I319" s="36"/>
      <c r="J319" s="36"/>
      <c r="K319" s="36"/>
      <c r="L319" s="36"/>
      <c r="M319" s="36"/>
      <c r="N319" s="36"/>
      <c r="O319" s="36"/>
      <c r="P319" s="36"/>
      <c r="Q319" s="36">
        <f t="shared" si="6"/>
        <v>25</v>
      </c>
      <c r="R319" s="34" t="s">
        <v>340</v>
      </c>
      <c r="S319" s="34" t="s">
        <v>300</v>
      </c>
    </row>
    <row r="320" spans="1:19" ht="64.8" x14ac:dyDescent="0.25">
      <c r="A320" s="46">
        <v>7.12</v>
      </c>
      <c r="B320" s="35" t="s">
        <v>532</v>
      </c>
      <c r="C320" s="72" t="s">
        <v>542</v>
      </c>
      <c r="D320" s="35" t="s">
        <v>85</v>
      </c>
      <c r="E320" s="39"/>
      <c r="F320" s="36">
        <v>59</v>
      </c>
      <c r="G320" s="36">
        <v>156</v>
      </c>
      <c r="H320" s="36"/>
      <c r="I320" s="36"/>
      <c r="J320" s="36"/>
      <c r="K320" s="36"/>
      <c r="L320" s="36">
        <v>9</v>
      </c>
      <c r="M320" s="36"/>
      <c r="N320" s="36"/>
      <c r="O320" s="36"/>
      <c r="P320" s="36"/>
      <c r="Q320" s="36">
        <f t="shared" si="6"/>
        <v>224</v>
      </c>
      <c r="R320" s="34" t="s">
        <v>340</v>
      </c>
      <c r="S320" s="34" t="s">
        <v>300</v>
      </c>
    </row>
    <row r="321" spans="1:19" ht="64.8" x14ac:dyDescent="0.25">
      <c r="A321" s="46">
        <v>7.13</v>
      </c>
      <c r="B321" s="35" t="s">
        <v>532</v>
      </c>
      <c r="C321" s="72" t="s">
        <v>542</v>
      </c>
      <c r="D321" s="35" t="s">
        <v>543</v>
      </c>
      <c r="E321" s="39"/>
      <c r="F321" s="36">
        <v>8</v>
      </c>
      <c r="G321" s="36">
        <v>46</v>
      </c>
      <c r="H321" s="36"/>
      <c r="I321" s="36"/>
      <c r="J321" s="36"/>
      <c r="K321" s="36"/>
      <c r="L321" s="36"/>
      <c r="M321" s="36"/>
      <c r="N321" s="36"/>
      <c r="O321" s="36"/>
      <c r="P321" s="36"/>
      <c r="Q321" s="36">
        <f t="shared" si="6"/>
        <v>54</v>
      </c>
      <c r="R321" s="34" t="s">
        <v>340</v>
      </c>
      <c r="S321" s="34" t="s">
        <v>300</v>
      </c>
    </row>
    <row r="322" spans="1:19" ht="64.8" x14ac:dyDescent="0.25">
      <c r="A322" s="46">
        <v>7.14</v>
      </c>
      <c r="B322" s="35" t="s">
        <v>532</v>
      </c>
      <c r="C322" s="72" t="s">
        <v>542</v>
      </c>
      <c r="D322" s="35" t="s">
        <v>99</v>
      </c>
      <c r="E322" s="39"/>
      <c r="F322" s="36">
        <v>1</v>
      </c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>
        <f t="shared" si="6"/>
        <v>1</v>
      </c>
      <c r="R322" s="34" t="s">
        <v>340</v>
      </c>
      <c r="S322" s="34" t="s">
        <v>300</v>
      </c>
    </row>
    <row r="323" spans="1:19" ht="64.8" x14ac:dyDescent="0.25">
      <c r="A323" s="46">
        <v>7.15</v>
      </c>
      <c r="B323" s="35" t="s">
        <v>532</v>
      </c>
      <c r="C323" s="72" t="s">
        <v>544</v>
      </c>
      <c r="D323" s="35" t="s">
        <v>91</v>
      </c>
      <c r="E323" s="39"/>
      <c r="F323" s="36">
        <v>21</v>
      </c>
      <c r="G323" s="36">
        <v>11</v>
      </c>
      <c r="H323" s="36"/>
      <c r="I323" s="36"/>
      <c r="J323" s="36"/>
      <c r="K323" s="36"/>
      <c r="L323" s="36"/>
      <c r="M323" s="36"/>
      <c r="N323" s="36"/>
      <c r="O323" s="36"/>
      <c r="P323" s="36"/>
      <c r="Q323" s="36">
        <f t="shared" si="6"/>
        <v>32</v>
      </c>
      <c r="R323" s="34" t="s">
        <v>340</v>
      </c>
      <c r="S323" s="34" t="s">
        <v>300</v>
      </c>
    </row>
    <row r="324" spans="1:19" ht="64.8" x14ac:dyDescent="0.25">
      <c r="A324" s="46">
        <v>7.16</v>
      </c>
      <c r="B324" s="35" t="s">
        <v>532</v>
      </c>
      <c r="C324" s="72" t="s">
        <v>544</v>
      </c>
      <c r="D324" s="35" t="s">
        <v>540</v>
      </c>
      <c r="E324" s="39"/>
      <c r="F324" s="36"/>
      <c r="G324" s="36">
        <v>1</v>
      </c>
      <c r="H324" s="36"/>
      <c r="I324" s="36"/>
      <c r="J324" s="36"/>
      <c r="K324" s="36"/>
      <c r="L324" s="36"/>
      <c r="M324" s="36"/>
      <c r="N324" s="36"/>
      <c r="O324" s="36"/>
      <c r="P324" s="36"/>
      <c r="Q324" s="36">
        <f t="shared" si="6"/>
        <v>1</v>
      </c>
      <c r="R324" s="34" t="s">
        <v>340</v>
      </c>
      <c r="S324" s="34" t="s">
        <v>300</v>
      </c>
    </row>
    <row r="325" spans="1:19" ht="64.8" x14ac:dyDescent="0.25">
      <c r="A325" s="46">
        <v>7.17</v>
      </c>
      <c r="B325" s="35" t="s">
        <v>532</v>
      </c>
      <c r="C325" s="72" t="s">
        <v>542</v>
      </c>
      <c r="D325" s="35" t="s">
        <v>100</v>
      </c>
      <c r="E325" s="39"/>
      <c r="F325" s="36"/>
      <c r="G325" s="36">
        <v>5</v>
      </c>
      <c r="H325" s="36"/>
      <c r="I325" s="36"/>
      <c r="J325" s="36"/>
      <c r="K325" s="36"/>
      <c r="L325" s="36"/>
      <c r="M325" s="36"/>
      <c r="N325" s="36"/>
      <c r="O325" s="36"/>
      <c r="P325" s="36"/>
      <c r="Q325" s="36">
        <f t="shared" si="6"/>
        <v>5</v>
      </c>
      <c r="R325" s="34" t="s">
        <v>340</v>
      </c>
      <c r="S325" s="34" t="s">
        <v>300</v>
      </c>
    </row>
    <row r="326" spans="1:19" ht="64.8" x14ac:dyDescent="0.25">
      <c r="A326" s="46">
        <v>7.18</v>
      </c>
      <c r="B326" s="35" t="s">
        <v>532</v>
      </c>
      <c r="C326" s="72" t="s">
        <v>544</v>
      </c>
      <c r="D326" s="35" t="s">
        <v>103</v>
      </c>
      <c r="E326" s="39"/>
      <c r="F326" s="36">
        <v>26</v>
      </c>
      <c r="G326" s="36">
        <v>84</v>
      </c>
      <c r="H326" s="36"/>
      <c r="I326" s="36"/>
      <c r="J326" s="36"/>
      <c r="K326" s="36"/>
      <c r="L326" s="36">
        <v>5</v>
      </c>
      <c r="M326" s="36"/>
      <c r="N326" s="36"/>
      <c r="O326" s="36"/>
      <c r="P326" s="36"/>
      <c r="Q326" s="36">
        <f t="shared" si="6"/>
        <v>115</v>
      </c>
      <c r="R326" s="34" t="s">
        <v>340</v>
      </c>
      <c r="S326" s="34" t="s">
        <v>300</v>
      </c>
    </row>
    <row r="327" spans="1:19" ht="64.8" x14ac:dyDescent="0.25">
      <c r="A327" s="46">
        <v>7.19</v>
      </c>
      <c r="B327" s="35" t="s">
        <v>532</v>
      </c>
      <c r="C327" s="72" t="s">
        <v>542</v>
      </c>
      <c r="D327" s="35" t="s">
        <v>104</v>
      </c>
      <c r="E327" s="39"/>
      <c r="F327" s="36">
        <v>2</v>
      </c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>
        <f t="shared" si="6"/>
        <v>2</v>
      </c>
      <c r="R327" s="34" t="s">
        <v>340</v>
      </c>
      <c r="S327" s="34" t="s">
        <v>300</v>
      </c>
    </row>
    <row r="328" spans="1:19" ht="64.8" x14ac:dyDescent="0.25">
      <c r="A328" s="46">
        <v>7.2</v>
      </c>
      <c r="B328" s="35" t="s">
        <v>532</v>
      </c>
      <c r="C328" s="72" t="s">
        <v>545</v>
      </c>
      <c r="D328" s="35" t="s">
        <v>85</v>
      </c>
      <c r="E328" s="39"/>
      <c r="F328" s="36">
        <v>7</v>
      </c>
      <c r="G328" s="36">
        <v>39</v>
      </c>
      <c r="H328" s="36"/>
      <c r="I328" s="36"/>
      <c r="J328" s="36"/>
      <c r="K328" s="36"/>
      <c r="L328" s="36"/>
      <c r="M328" s="36"/>
      <c r="N328" s="36"/>
      <c r="O328" s="36"/>
      <c r="P328" s="36"/>
      <c r="Q328" s="36">
        <f t="shared" si="6"/>
        <v>46</v>
      </c>
      <c r="R328" s="34" t="s">
        <v>340</v>
      </c>
      <c r="S328" s="34" t="s">
        <v>300</v>
      </c>
    </row>
    <row r="329" spans="1:19" ht="64.8" x14ac:dyDescent="0.25">
      <c r="A329" s="46">
        <v>7.21</v>
      </c>
      <c r="B329" s="35" t="s">
        <v>532</v>
      </c>
      <c r="C329" s="72" t="s">
        <v>546</v>
      </c>
      <c r="D329" s="35" t="s">
        <v>91</v>
      </c>
      <c r="E329" s="39"/>
      <c r="F329" s="36">
        <v>30</v>
      </c>
      <c r="G329" s="36">
        <v>64</v>
      </c>
      <c r="H329" s="36"/>
      <c r="I329" s="36"/>
      <c r="J329" s="36"/>
      <c r="K329" s="36"/>
      <c r="L329" s="36"/>
      <c r="M329" s="36"/>
      <c r="N329" s="36"/>
      <c r="O329" s="36"/>
      <c r="P329" s="36"/>
      <c r="Q329" s="36">
        <f t="shared" si="6"/>
        <v>94</v>
      </c>
      <c r="R329" s="34" t="s">
        <v>340</v>
      </c>
      <c r="S329" s="34" t="s">
        <v>300</v>
      </c>
    </row>
    <row r="330" spans="1:19" ht="64.8" x14ac:dyDescent="0.25">
      <c r="A330" s="46">
        <v>7.22</v>
      </c>
      <c r="B330" s="35" t="s">
        <v>532</v>
      </c>
      <c r="C330" s="72" t="s">
        <v>545</v>
      </c>
      <c r="D330" s="35" t="s">
        <v>100</v>
      </c>
      <c r="E330" s="39"/>
      <c r="F330" s="36">
        <v>2</v>
      </c>
      <c r="G330" s="36">
        <v>8</v>
      </c>
      <c r="H330" s="36"/>
      <c r="I330" s="36"/>
      <c r="J330" s="36"/>
      <c r="K330" s="36"/>
      <c r="L330" s="36"/>
      <c r="M330" s="36"/>
      <c r="N330" s="36"/>
      <c r="O330" s="36"/>
      <c r="P330" s="36"/>
      <c r="Q330" s="36">
        <f t="shared" si="6"/>
        <v>10</v>
      </c>
      <c r="R330" s="34" t="s">
        <v>340</v>
      </c>
      <c r="S330" s="34" t="s">
        <v>300</v>
      </c>
    </row>
    <row r="331" spans="1:19" ht="64.8" x14ac:dyDescent="0.25">
      <c r="A331" s="46">
        <v>7.23</v>
      </c>
      <c r="B331" s="35" t="s">
        <v>532</v>
      </c>
      <c r="C331" s="72" t="s">
        <v>545</v>
      </c>
      <c r="D331" s="35" t="s">
        <v>103</v>
      </c>
      <c r="E331" s="39"/>
      <c r="F331" s="36">
        <v>4</v>
      </c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>
        <f t="shared" si="6"/>
        <v>4</v>
      </c>
      <c r="R331" s="34" t="s">
        <v>340</v>
      </c>
      <c r="S331" s="34" t="s">
        <v>300</v>
      </c>
    </row>
    <row r="332" spans="1:19" ht="64.8" x14ac:dyDescent="0.25">
      <c r="A332" s="46">
        <v>7.2399999999999904</v>
      </c>
      <c r="B332" s="35" t="s">
        <v>532</v>
      </c>
      <c r="C332" s="72" t="s">
        <v>547</v>
      </c>
      <c r="D332" s="35" t="s">
        <v>85</v>
      </c>
      <c r="E332" s="39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>
        <v>21</v>
      </c>
      <c r="Q332" s="36">
        <f t="shared" si="6"/>
        <v>21</v>
      </c>
      <c r="R332" s="34" t="s">
        <v>340</v>
      </c>
      <c r="S332" s="34" t="s">
        <v>300</v>
      </c>
    </row>
    <row r="333" spans="1:19" ht="64.8" x14ac:dyDescent="0.25">
      <c r="A333" s="46">
        <v>7.2499999999999902</v>
      </c>
      <c r="B333" s="35" t="s">
        <v>532</v>
      </c>
      <c r="C333" s="72" t="s">
        <v>547</v>
      </c>
      <c r="D333" s="35" t="s">
        <v>543</v>
      </c>
      <c r="E333" s="39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>
        <v>1</v>
      </c>
      <c r="Q333" s="36">
        <f t="shared" si="6"/>
        <v>1</v>
      </c>
      <c r="R333" s="34" t="s">
        <v>340</v>
      </c>
      <c r="S333" s="34" t="s">
        <v>300</v>
      </c>
    </row>
    <row r="334" spans="1:19" ht="64.8" x14ac:dyDescent="0.25">
      <c r="A334" s="46">
        <v>7.25999999999999</v>
      </c>
      <c r="B334" s="35" t="s">
        <v>532</v>
      </c>
      <c r="C334" s="72" t="s">
        <v>547</v>
      </c>
      <c r="D334" s="35" t="s">
        <v>91</v>
      </c>
      <c r="E334" s="39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>
        <v>3</v>
      </c>
      <c r="Q334" s="36">
        <f t="shared" si="6"/>
        <v>3</v>
      </c>
      <c r="R334" s="34" t="s">
        <v>340</v>
      </c>
      <c r="S334" s="34" t="s">
        <v>300</v>
      </c>
    </row>
    <row r="335" spans="1:19" ht="64.8" x14ac:dyDescent="0.25">
      <c r="A335" s="46">
        <v>7.2699999999999898</v>
      </c>
      <c r="B335" s="35" t="s">
        <v>532</v>
      </c>
      <c r="C335" s="72" t="s">
        <v>547</v>
      </c>
      <c r="D335" s="35" t="s">
        <v>104</v>
      </c>
      <c r="E335" s="39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>
        <v>4</v>
      </c>
      <c r="Q335" s="36">
        <f t="shared" si="6"/>
        <v>4</v>
      </c>
      <c r="R335" s="34" t="s">
        <v>340</v>
      </c>
      <c r="S335" s="34" t="s">
        <v>300</v>
      </c>
    </row>
    <row r="336" spans="1:19" ht="64.8" x14ac:dyDescent="0.25">
      <c r="A336" s="46">
        <v>7.2799999999999896</v>
      </c>
      <c r="B336" s="35" t="s">
        <v>532</v>
      </c>
      <c r="C336" s="72" t="s">
        <v>547</v>
      </c>
      <c r="D336" s="35" t="s">
        <v>105</v>
      </c>
      <c r="E336" s="39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>
        <v>2</v>
      </c>
      <c r="Q336" s="36">
        <f t="shared" si="6"/>
        <v>2</v>
      </c>
      <c r="R336" s="34" t="s">
        <v>340</v>
      </c>
      <c r="S336" s="34" t="s">
        <v>300</v>
      </c>
    </row>
    <row r="337" spans="1:19" ht="48" x14ac:dyDescent="0.25">
      <c r="A337" s="46">
        <v>7.2899999999999903</v>
      </c>
      <c r="B337" s="35" t="s">
        <v>548</v>
      </c>
      <c r="C337" s="12" t="s">
        <v>549</v>
      </c>
      <c r="D337" s="35" t="s">
        <v>91</v>
      </c>
      <c r="E337" s="39"/>
      <c r="F337" s="36">
        <v>4</v>
      </c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>
        <f t="shared" si="6"/>
        <v>4</v>
      </c>
      <c r="R337" s="34" t="s">
        <v>340</v>
      </c>
      <c r="S337" s="34" t="s">
        <v>300</v>
      </c>
    </row>
    <row r="338" spans="1:19" ht="48" x14ac:dyDescent="0.25">
      <c r="A338" s="46">
        <v>7.2999999999999901</v>
      </c>
      <c r="B338" s="35" t="s">
        <v>548</v>
      </c>
      <c r="C338" s="12" t="s">
        <v>549</v>
      </c>
      <c r="D338" s="35" t="s">
        <v>104</v>
      </c>
      <c r="E338" s="39"/>
      <c r="F338" s="36">
        <v>4</v>
      </c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>
        <f t="shared" si="6"/>
        <v>4</v>
      </c>
      <c r="R338" s="34" t="s">
        <v>340</v>
      </c>
      <c r="S338" s="34" t="s">
        <v>300</v>
      </c>
    </row>
    <row r="339" spans="1:19" ht="48" x14ac:dyDescent="0.25">
      <c r="A339" s="46">
        <v>7.3099999999999898</v>
      </c>
      <c r="B339" s="35" t="s">
        <v>548</v>
      </c>
      <c r="C339" s="12" t="s">
        <v>549</v>
      </c>
      <c r="D339" s="35" t="s">
        <v>550</v>
      </c>
      <c r="E339" s="39"/>
      <c r="F339" s="36"/>
      <c r="G339" s="36">
        <v>2</v>
      </c>
      <c r="H339" s="36"/>
      <c r="I339" s="36"/>
      <c r="J339" s="36"/>
      <c r="K339" s="36"/>
      <c r="L339" s="36"/>
      <c r="M339" s="36"/>
      <c r="N339" s="36"/>
      <c r="O339" s="36"/>
      <c r="P339" s="36"/>
      <c r="Q339" s="36">
        <f t="shared" si="6"/>
        <v>2</v>
      </c>
      <c r="R339" s="34" t="s">
        <v>340</v>
      </c>
      <c r="S339" s="34" t="s">
        <v>300</v>
      </c>
    </row>
    <row r="340" spans="1:19" ht="60" x14ac:dyDescent="0.25">
      <c r="A340" s="46">
        <v>7.3199999999999896</v>
      </c>
      <c r="B340" s="35" t="s">
        <v>551</v>
      </c>
      <c r="C340" s="12" t="s">
        <v>552</v>
      </c>
      <c r="D340" s="35" t="s">
        <v>85</v>
      </c>
      <c r="E340" s="39"/>
      <c r="F340" s="36">
        <v>5</v>
      </c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>
        <f t="shared" si="6"/>
        <v>5</v>
      </c>
      <c r="R340" s="34" t="s">
        <v>340</v>
      </c>
      <c r="S340" s="34" t="s">
        <v>300</v>
      </c>
    </row>
    <row r="341" spans="1:19" ht="60" x14ac:dyDescent="0.25">
      <c r="A341" s="46">
        <v>7.3299999999999903</v>
      </c>
      <c r="B341" s="35" t="s">
        <v>551</v>
      </c>
      <c r="C341" s="12" t="s">
        <v>552</v>
      </c>
      <c r="D341" s="35" t="s">
        <v>91</v>
      </c>
      <c r="E341" s="39"/>
      <c r="F341" s="36">
        <v>3</v>
      </c>
      <c r="G341" s="36"/>
      <c r="H341" s="36"/>
      <c r="I341" s="36"/>
      <c r="J341" s="36"/>
      <c r="K341" s="36"/>
      <c r="L341" s="36">
        <v>5</v>
      </c>
      <c r="M341" s="36"/>
      <c r="N341" s="36"/>
      <c r="O341" s="36"/>
      <c r="P341" s="36"/>
      <c r="Q341" s="36">
        <f t="shared" si="6"/>
        <v>8</v>
      </c>
      <c r="R341" s="34" t="s">
        <v>340</v>
      </c>
      <c r="S341" s="34" t="s">
        <v>300</v>
      </c>
    </row>
    <row r="342" spans="1:19" ht="60" x14ac:dyDescent="0.25">
      <c r="A342" s="46">
        <v>7.3399999999999901</v>
      </c>
      <c r="B342" s="35" t="s">
        <v>551</v>
      </c>
      <c r="C342" s="12" t="s">
        <v>552</v>
      </c>
      <c r="D342" s="35" t="s">
        <v>540</v>
      </c>
      <c r="E342" s="39"/>
      <c r="F342" s="36">
        <v>4</v>
      </c>
      <c r="G342" s="36">
        <v>13</v>
      </c>
      <c r="H342" s="36"/>
      <c r="I342" s="36"/>
      <c r="J342" s="36"/>
      <c r="K342" s="36"/>
      <c r="L342" s="36"/>
      <c r="M342" s="36"/>
      <c r="N342" s="36"/>
      <c r="O342" s="36"/>
      <c r="P342" s="36"/>
      <c r="Q342" s="36">
        <f t="shared" si="6"/>
        <v>17</v>
      </c>
      <c r="R342" s="34" t="s">
        <v>340</v>
      </c>
      <c r="S342" s="34" t="s">
        <v>300</v>
      </c>
    </row>
    <row r="343" spans="1:19" ht="60" x14ac:dyDescent="0.25">
      <c r="A343" s="46">
        <v>7.3499999999999899</v>
      </c>
      <c r="B343" s="35" t="s">
        <v>551</v>
      </c>
      <c r="C343" s="12" t="s">
        <v>552</v>
      </c>
      <c r="D343" s="35" t="s">
        <v>100</v>
      </c>
      <c r="E343" s="39"/>
      <c r="F343" s="36">
        <v>2</v>
      </c>
      <c r="G343" s="36"/>
      <c r="H343" s="36"/>
      <c r="I343" s="36"/>
      <c r="J343" s="36"/>
      <c r="K343" s="36"/>
      <c r="L343" s="36">
        <v>5</v>
      </c>
      <c r="M343" s="36"/>
      <c r="N343" s="36"/>
      <c r="O343" s="36"/>
      <c r="P343" s="36"/>
      <c r="Q343" s="36">
        <f t="shared" si="6"/>
        <v>7</v>
      </c>
      <c r="R343" s="34" t="s">
        <v>340</v>
      </c>
      <c r="S343" s="34" t="s">
        <v>300</v>
      </c>
    </row>
    <row r="344" spans="1:19" ht="57.6" x14ac:dyDescent="0.25">
      <c r="A344" s="46">
        <v>7.3599999999999897</v>
      </c>
      <c r="B344" s="35" t="s">
        <v>551</v>
      </c>
      <c r="C344" s="35" t="s">
        <v>553</v>
      </c>
      <c r="D344" s="35" t="s">
        <v>100</v>
      </c>
      <c r="E344" s="39"/>
      <c r="F344" s="36">
        <v>1</v>
      </c>
      <c r="G344" s="36">
        <v>6</v>
      </c>
      <c r="H344" s="36"/>
      <c r="I344" s="36"/>
      <c r="J344" s="36"/>
      <c r="K344" s="36"/>
      <c r="L344" s="36"/>
      <c r="M344" s="36"/>
      <c r="N344" s="36"/>
      <c r="O344" s="36"/>
      <c r="P344" s="36"/>
      <c r="Q344" s="36">
        <f t="shared" si="6"/>
        <v>7</v>
      </c>
      <c r="R344" s="34" t="s">
        <v>340</v>
      </c>
      <c r="S344" s="34" t="s">
        <v>300</v>
      </c>
    </row>
    <row r="345" spans="1:19" ht="72" x14ac:dyDescent="0.25">
      <c r="A345" s="46">
        <v>7.3699999999999903</v>
      </c>
      <c r="B345" s="35" t="s">
        <v>551</v>
      </c>
      <c r="C345" s="35" t="s">
        <v>554</v>
      </c>
      <c r="D345" s="35" t="s">
        <v>85</v>
      </c>
      <c r="E345" s="39"/>
      <c r="F345" s="36"/>
      <c r="G345" s="36">
        <v>2</v>
      </c>
      <c r="H345" s="36"/>
      <c r="I345" s="36"/>
      <c r="J345" s="36"/>
      <c r="K345" s="36"/>
      <c r="L345" s="36"/>
      <c r="M345" s="36"/>
      <c r="N345" s="36"/>
      <c r="O345" s="36"/>
      <c r="P345" s="36"/>
      <c r="Q345" s="36">
        <f t="shared" si="6"/>
        <v>2</v>
      </c>
      <c r="R345" s="34" t="s">
        <v>340</v>
      </c>
      <c r="S345" s="34" t="s">
        <v>300</v>
      </c>
    </row>
    <row r="346" spans="1:19" ht="72" x14ac:dyDescent="0.25">
      <c r="A346" s="46">
        <v>7.3799999999999901</v>
      </c>
      <c r="B346" s="35" t="s">
        <v>551</v>
      </c>
      <c r="C346" s="35" t="s">
        <v>554</v>
      </c>
      <c r="D346" s="35" t="s">
        <v>543</v>
      </c>
      <c r="E346" s="39"/>
      <c r="F346" s="36">
        <v>3</v>
      </c>
      <c r="G346" s="36">
        <v>23</v>
      </c>
      <c r="H346" s="36"/>
      <c r="I346" s="36"/>
      <c r="J346" s="36"/>
      <c r="K346" s="36"/>
      <c r="L346" s="36"/>
      <c r="M346" s="36"/>
      <c r="N346" s="36"/>
      <c r="O346" s="36"/>
      <c r="P346" s="36"/>
      <c r="Q346" s="36">
        <f t="shared" si="6"/>
        <v>26</v>
      </c>
      <c r="R346" s="34" t="s">
        <v>340</v>
      </c>
      <c r="S346" s="34" t="s">
        <v>300</v>
      </c>
    </row>
    <row r="347" spans="1:19" ht="72" x14ac:dyDescent="0.25">
      <c r="A347" s="46">
        <v>7.3899999999999899</v>
      </c>
      <c r="B347" s="35" t="s">
        <v>551</v>
      </c>
      <c r="C347" s="35" t="s">
        <v>554</v>
      </c>
      <c r="D347" s="35" t="s">
        <v>91</v>
      </c>
      <c r="E347" s="39"/>
      <c r="F347" s="36">
        <v>10</v>
      </c>
      <c r="G347" s="36">
        <v>27</v>
      </c>
      <c r="H347" s="36"/>
      <c r="I347" s="36"/>
      <c r="J347" s="36"/>
      <c r="K347" s="36"/>
      <c r="L347" s="36"/>
      <c r="M347" s="36"/>
      <c r="N347" s="36"/>
      <c r="O347" s="36"/>
      <c r="P347" s="36"/>
      <c r="Q347" s="36">
        <f t="shared" si="6"/>
        <v>37</v>
      </c>
      <c r="R347" s="34" t="s">
        <v>340</v>
      </c>
      <c r="S347" s="34" t="s">
        <v>300</v>
      </c>
    </row>
    <row r="348" spans="1:19" ht="72" x14ac:dyDescent="0.25">
      <c r="A348" s="46">
        <v>7.3999999999999897</v>
      </c>
      <c r="B348" s="35" t="s">
        <v>555</v>
      </c>
      <c r="C348" s="35" t="s">
        <v>556</v>
      </c>
      <c r="D348" s="35" t="s">
        <v>104</v>
      </c>
      <c r="E348" s="39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>
        <v>3</v>
      </c>
      <c r="Q348" s="36">
        <f t="shared" si="6"/>
        <v>3</v>
      </c>
      <c r="R348" s="34" t="s">
        <v>340</v>
      </c>
      <c r="S348" s="34" t="s">
        <v>300</v>
      </c>
    </row>
    <row r="349" spans="1:19" ht="57.6" x14ac:dyDescent="0.25">
      <c r="A349" s="46">
        <v>7.4099999999999904</v>
      </c>
      <c r="B349" s="35" t="s">
        <v>555</v>
      </c>
      <c r="C349" s="35" t="s">
        <v>557</v>
      </c>
      <c r="D349" s="35" t="s">
        <v>99</v>
      </c>
      <c r="E349" s="39"/>
      <c r="F349" s="36">
        <v>8</v>
      </c>
      <c r="G349" s="36">
        <v>16</v>
      </c>
      <c r="H349" s="36"/>
      <c r="I349" s="36"/>
      <c r="J349" s="36"/>
      <c r="K349" s="36"/>
      <c r="L349" s="36">
        <v>2</v>
      </c>
      <c r="M349" s="36"/>
      <c r="N349" s="36"/>
      <c r="O349" s="36"/>
      <c r="P349" s="36"/>
      <c r="Q349" s="36">
        <f t="shared" si="6"/>
        <v>26</v>
      </c>
      <c r="R349" s="34" t="s">
        <v>340</v>
      </c>
      <c r="S349" s="34" t="s">
        <v>300</v>
      </c>
    </row>
    <row r="350" spans="1:19" ht="57.6" x14ac:dyDescent="0.25">
      <c r="A350" s="46">
        <v>7.4199999999999902</v>
      </c>
      <c r="B350" s="35" t="s">
        <v>555</v>
      </c>
      <c r="C350" s="35" t="s">
        <v>557</v>
      </c>
      <c r="D350" s="35" t="s">
        <v>91</v>
      </c>
      <c r="E350" s="39"/>
      <c r="F350" s="36">
        <v>1</v>
      </c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>
        <f t="shared" si="6"/>
        <v>1</v>
      </c>
      <c r="R350" s="34" t="s">
        <v>340</v>
      </c>
      <c r="S350" s="34" t="s">
        <v>300</v>
      </c>
    </row>
    <row r="351" spans="1:19" ht="57.6" x14ac:dyDescent="0.25">
      <c r="A351" s="46">
        <v>7.4299999999999899</v>
      </c>
      <c r="B351" s="35" t="s">
        <v>558</v>
      </c>
      <c r="C351" s="35" t="s">
        <v>559</v>
      </c>
      <c r="D351" s="35" t="s">
        <v>85</v>
      </c>
      <c r="E351" s="39"/>
      <c r="F351" s="36">
        <v>4</v>
      </c>
      <c r="G351" s="36">
        <v>23</v>
      </c>
      <c r="H351" s="36"/>
      <c r="I351" s="36"/>
      <c r="J351" s="36"/>
      <c r="K351" s="36"/>
      <c r="L351" s="36"/>
      <c r="M351" s="36"/>
      <c r="N351" s="36"/>
      <c r="O351" s="36"/>
      <c r="P351" s="36">
        <v>1</v>
      </c>
      <c r="Q351" s="36">
        <f t="shared" si="6"/>
        <v>28</v>
      </c>
      <c r="R351" s="34" t="s">
        <v>340</v>
      </c>
      <c r="S351" s="34" t="s">
        <v>300</v>
      </c>
    </row>
    <row r="352" spans="1:19" ht="57.6" x14ac:dyDescent="0.25">
      <c r="A352" s="46">
        <v>7.4399999999999897</v>
      </c>
      <c r="B352" s="35" t="s">
        <v>558</v>
      </c>
      <c r="C352" s="35" t="s">
        <v>559</v>
      </c>
      <c r="D352" s="35" t="s">
        <v>91</v>
      </c>
      <c r="E352" s="39"/>
      <c r="F352" s="36"/>
      <c r="G352" s="36">
        <v>1</v>
      </c>
      <c r="H352" s="36"/>
      <c r="I352" s="36"/>
      <c r="J352" s="36"/>
      <c r="K352" s="36"/>
      <c r="L352" s="36"/>
      <c r="M352" s="36"/>
      <c r="N352" s="36"/>
      <c r="O352" s="36"/>
      <c r="P352" s="36"/>
      <c r="Q352" s="36">
        <f t="shared" si="6"/>
        <v>1</v>
      </c>
      <c r="R352" s="34" t="s">
        <v>340</v>
      </c>
      <c r="S352" s="34" t="s">
        <v>300</v>
      </c>
    </row>
    <row r="353" spans="1:19" ht="57.6" x14ac:dyDescent="0.25">
      <c r="A353" s="46">
        <v>7.4499999999999904</v>
      </c>
      <c r="B353" s="35" t="s">
        <v>558</v>
      </c>
      <c r="C353" s="35" t="s">
        <v>559</v>
      </c>
      <c r="D353" s="35" t="s">
        <v>100</v>
      </c>
      <c r="E353" s="39"/>
      <c r="F353" s="36"/>
      <c r="G353" s="36">
        <v>2</v>
      </c>
      <c r="H353" s="36"/>
      <c r="I353" s="36"/>
      <c r="J353" s="36"/>
      <c r="K353" s="36"/>
      <c r="L353" s="36"/>
      <c r="M353" s="36"/>
      <c r="N353" s="36"/>
      <c r="O353" s="36"/>
      <c r="P353" s="36"/>
      <c r="Q353" s="36">
        <f t="shared" si="6"/>
        <v>2</v>
      </c>
      <c r="R353" s="34" t="s">
        <v>340</v>
      </c>
      <c r="S353" s="34" t="s">
        <v>300</v>
      </c>
    </row>
    <row r="354" spans="1:19" ht="57.6" x14ac:dyDescent="0.25">
      <c r="A354" s="46">
        <v>7.4599999999999902</v>
      </c>
      <c r="B354" s="35" t="s">
        <v>558</v>
      </c>
      <c r="C354" s="35" t="s">
        <v>559</v>
      </c>
      <c r="D354" s="35" t="s">
        <v>103</v>
      </c>
      <c r="E354" s="39"/>
      <c r="F354" s="36"/>
      <c r="G354" s="36">
        <v>1</v>
      </c>
      <c r="H354" s="36"/>
      <c r="I354" s="36"/>
      <c r="J354" s="36"/>
      <c r="K354" s="36"/>
      <c r="L354" s="36"/>
      <c r="M354" s="36"/>
      <c r="N354" s="36"/>
      <c r="O354" s="36"/>
      <c r="P354" s="36"/>
      <c r="Q354" s="36">
        <f t="shared" si="6"/>
        <v>1</v>
      </c>
      <c r="R354" s="34" t="s">
        <v>340</v>
      </c>
      <c r="S354" s="34" t="s">
        <v>300</v>
      </c>
    </row>
    <row r="355" spans="1:19" ht="57.6" x14ac:dyDescent="0.25">
      <c r="A355" s="46">
        <v>7.46999999999999</v>
      </c>
      <c r="B355" s="35" t="s">
        <v>558</v>
      </c>
      <c r="C355" s="35" t="s">
        <v>559</v>
      </c>
      <c r="D355" s="35" t="s">
        <v>104</v>
      </c>
      <c r="E355" s="39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>
        <v>1</v>
      </c>
      <c r="Q355" s="36">
        <f t="shared" si="6"/>
        <v>1</v>
      </c>
      <c r="R355" s="34" t="s">
        <v>340</v>
      </c>
      <c r="S355" s="34" t="s">
        <v>300</v>
      </c>
    </row>
    <row r="356" spans="1:19" x14ac:dyDescent="0.25">
      <c r="A356" s="49"/>
      <c r="B356" s="43" t="s">
        <v>114</v>
      </c>
      <c r="C356" s="43" t="s">
        <v>560</v>
      </c>
      <c r="D356" s="43"/>
      <c r="E356" s="47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>
        <f>SUM(Q309:Q355)</f>
        <v>1569</v>
      </c>
      <c r="R356" s="42"/>
      <c r="S356" s="47"/>
    </row>
    <row r="357" spans="1:19" ht="86.4" x14ac:dyDescent="0.25">
      <c r="A357" s="46">
        <v>8.01</v>
      </c>
      <c r="B357" s="35" t="s">
        <v>532</v>
      </c>
      <c r="C357" s="35" t="s">
        <v>561</v>
      </c>
      <c r="D357" s="35" t="s">
        <v>85</v>
      </c>
      <c r="E357" s="39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>
        <v>2</v>
      </c>
      <c r="Q357" s="36">
        <f t="shared" si="6"/>
        <v>2</v>
      </c>
      <c r="R357" s="34" t="s">
        <v>340</v>
      </c>
      <c r="S357" s="34" t="s">
        <v>319</v>
      </c>
    </row>
    <row r="358" spans="1:19" ht="86.4" x14ac:dyDescent="0.25">
      <c r="A358" s="46">
        <v>8.02</v>
      </c>
      <c r="B358" s="35" t="s">
        <v>532</v>
      </c>
      <c r="C358" s="35" t="s">
        <v>561</v>
      </c>
      <c r="D358" s="35" t="s">
        <v>91</v>
      </c>
      <c r="E358" s="39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>
        <v>4</v>
      </c>
      <c r="Q358" s="36">
        <f t="shared" si="6"/>
        <v>4</v>
      </c>
      <c r="R358" s="34" t="s">
        <v>340</v>
      </c>
      <c r="S358" s="34" t="s">
        <v>319</v>
      </c>
    </row>
    <row r="359" spans="1:19" ht="86.4" x14ac:dyDescent="0.25">
      <c r="A359" s="46">
        <v>8.0299999999999994</v>
      </c>
      <c r="B359" s="35" t="s">
        <v>532</v>
      </c>
      <c r="C359" s="35" t="s">
        <v>562</v>
      </c>
      <c r="D359" s="35" t="s">
        <v>85</v>
      </c>
      <c r="E359" s="39"/>
      <c r="F359" s="36">
        <v>1</v>
      </c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>
        <f t="shared" si="6"/>
        <v>1</v>
      </c>
      <c r="R359" s="34" t="s">
        <v>340</v>
      </c>
      <c r="S359" s="34" t="s">
        <v>319</v>
      </c>
    </row>
    <row r="360" spans="1:19" ht="72" x14ac:dyDescent="0.25">
      <c r="A360" s="46">
        <v>8.0399999999999991</v>
      </c>
      <c r="B360" s="35" t="s">
        <v>551</v>
      </c>
      <c r="C360" s="35" t="s">
        <v>563</v>
      </c>
      <c r="D360" s="35" t="s">
        <v>85</v>
      </c>
      <c r="E360" s="39"/>
      <c r="F360" s="36">
        <v>5</v>
      </c>
      <c r="G360" s="36">
        <v>32</v>
      </c>
      <c r="H360" s="36"/>
      <c r="I360" s="36"/>
      <c r="J360" s="36"/>
      <c r="K360" s="36"/>
      <c r="L360" s="36"/>
      <c r="M360" s="36"/>
      <c r="N360" s="36"/>
      <c r="O360" s="36"/>
      <c r="P360" s="36"/>
      <c r="Q360" s="36">
        <f t="shared" si="6"/>
        <v>37</v>
      </c>
      <c r="R360" s="34" t="s">
        <v>340</v>
      </c>
      <c r="S360" s="34" t="s">
        <v>319</v>
      </c>
    </row>
    <row r="361" spans="1:19" ht="72" x14ac:dyDescent="0.25">
      <c r="A361" s="46">
        <v>8.0500000000000007</v>
      </c>
      <c r="B361" s="35" t="s">
        <v>555</v>
      </c>
      <c r="C361" s="35" t="s">
        <v>556</v>
      </c>
      <c r="D361" s="35" t="s">
        <v>85</v>
      </c>
      <c r="E361" s="39"/>
      <c r="F361" s="36">
        <v>2</v>
      </c>
      <c r="G361" s="36"/>
      <c r="H361" s="36"/>
      <c r="I361" s="36"/>
      <c r="J361" s="36"/>
      <c r="K361" s="36"/>
      <c r="L361" s="36">
        <v>1</v>
      </c>
      <c r="M361" s="36"/>
      <c r="N361" s="36"/>
      <c r="O361" s="36"/>
      <c r="P361" s="36"/>
      <c r="Q361" s="36">
        <f t="shared" si="6"/>
        <v>3</v>
      </c>
      <c r="R361" s="34" t="s">
        <v>340</v>
      </c>
      <c r="S361" s="34" t="s">
        <v>319</v>
      </c>
    </row>
    <row r="362" spans="1:19" ht="72" x14ac:dyDescent="0.25">
      <c r="A362" s="46">
        <v>8.06</v>
      </c>
      <c r="B362" s="35" t="s">
        <v>555</v>
      </c>
      <c r="C362" s="35" t="s">
        <v>556</v>
      </c>
      <c r="D362" s="35" t="s">
        <v>91</v>
      </c>
      <c r="E362" s="39"/>
      <c r="F362" s="36">
        <v>1</v>
      </c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>
        <f t="shared" si="6"/>
        <v>1</v>
      </c>
      <c r="R362" s="34" t="s">
        <v>340</v>
      </c>
      <c r="S362" s="34" t="s">
        <v>319</v>
      </c>
    </row>
    <row r="363" spans="1:19" ht="72" x14ac:dyDescent="0.25">
      <c r="A363" s="46">
        <v>8.07</v>
      </c>
      <c r="B363" s="35" t="s">
        <v>555</v>
      </c>
      <c r="C363" s="35" t="s">
        <v>556</v>
      </c>
      <c r="D363" s="35" t="s">
        <v>93</v>
      </c>
      <c r="E363" s="39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>
        <v>1</v>
      </c>
      <c r="Q363" s="36">
        <f t="shared" si="6"/>
        <v>1</v>
      </c>
      <c r="R363" s="34" t="s">
        <v>340</v>
      </c>
      <c r="S363" s="34" t="s">
        <v>319</v>
      </c>
    </row>
    <row r="364" spans="1:19" ht="100.8" x14ac:dyDescent="0.25">
      <c r="A364" s="46">
        <v>8.08</v>
      </c>
      <c r="B364" s="35" t="s">
        <v>558</v>
      </c>
      <c r="C364" s="35" t="s">
        <v>564</v>
      </c>
      <c r="D364" s="35" t="s">
        <v>85</v>
      </c>
      <c r="E364" s="39"/>
      <c r="F364" s="36"/>
      <c r="G364" s="36">
        <v>6</v>
      </c>
      <c r="H364" s="36"/>
      <c r="I364" s="36"/>
      <c r="J364" s="36"/>
      <c r="K364" s="36"/>
      <c r="L364" s="36"/>
      <c r="M364" s="36"/>
      <c r="N364" s="36"/>
      <c r="O364" s="36"/>
      <c r="P364" s="36"/>
      <c r="Q364" s="36">
        <f t="shared" si="6"/>
        <v>6</v>
      </c>
      <c r="R364" s="34" t="s">
        <v>340</v>
      </c>
      <c r="S364" s="34" t="s">
        <v>319</v>
      </c>
    </row>
    <row r="365" spans="1:19" ht="72" x14ac:dyDescent="0.25">
      <c r="A365" s="46">
        <v>8.09</v>
      </c>
      <c r="B365" s="35" t="s">
        <v>558</v>
      </c>
      <c r="C365" s="35" t="s">
        <v>565</v>
      </c>
      <c r="D365" s="35" t="s">
        <v>85</v>
      </c>
      <c r="E365" s="39"/>
      <c r="F365" s="36">
        <v>21</v>
      </c>
      <c r="G365" s="36">
        <v>93</v>
      </c>
      <c r="H365" s="36"/>
      <c r="I365" s="36"/>
      <c r="J365" s="36"/>
      <c r="K365" s="36"/>
      <c r="L365" s="36">
        <v>2</v>
      </c>
      <c r="M365" s="36"/>
      <c r="N365" s="36"/>
      <c r="O365" s="36"/>
      <c r="P365" s="36">
        <v>40</v>
      </c>
      <c r="Q365" s="36">
        <f t="shared" si="6"/>
        <v>156</v>
      </c>
      <c r="R365" s="34" t="s">
        <v>340</v>
      </c>
      <c r="S365" s="34" t="s">
        <v>319</v>
      </c>
    </row>
    <row r="366" spans="1:19" ht="72" x14ac:dyDescent="0.25">
      <c r="A366" s="46">
        <v>8.1</v>
      </c>
      <c r="B366" s="35" t="s">
        <v>558</v>
      </c>
      <c r="C366" s="35" t="s">
        <v>565</v>
      </c>
      <c r="D366" s="35" t="s">
        <v>99</v>
      </c>
      <c r="E366" s="39"/>
      <c r="F366" s="36">
        <v>1</v>
      </c>
      <c r="G366" s="36">
        <v>2</v>
      </c>
      <c r="H366" s="36"/>
      <c r="I366" s="36"/>
      <c r="J366" s="36"/>
      <c r="K366" s="36"/>
      <c r="L366" s="36"/>
      <c r="M366" s="36"/>
      <c r="N366" s="36"/>
      <c r="O366" s="36"/>
      <c r="P366" s="36"/>
      <c r="Q366" s="36">
        <f t="shared" si="6"/>
        <v>3</v>
      </c>
      <c r="R366" s="34" t="s">
        <v>340</v>
      </c>
      <c r="S366" s="34" t="s">
        <v>319</v>
      </c>
    </row>
    <row r="367" spans="1:19" ht="72" x14ac:dyDescent="0.25">
      <c r="A367" s="46">
        <v>8.11</v>
      </c>
      <c r="B367" s="35" t="s">
        <v>558</v>
      </c>
      <c r="C367" s="35" t="s">
        <v>565</v>
      </c>
      <c r="D367" s="35" t="s">
        <v>91</v>
      </c>
      <c r="E367" s="39"/>
      <c r="F367" s="36">
        <v>8</v>
      </c>
      <c r="G367" s="36">
        <v>38</v>
      </c>
      <c r="H367" s="36"/>
      <c r="I367" s="36"/>
      <c r="J367" s="36"/>
      <c r="K367" s="36"/>
      <c r="L367" s="36"/>
      <c r="M367" s="36"/>
      <c r="N367" s="36"/>
      <c r="O367" s="36"/>
      <c r="P367" s="36"/>
      <c r="Q367" s="36">
        <f t="shared" si="6"/>
        <v>46</v>
      </c>
      <c r="R367" s="34" t="s">
        <v>340</v>
      </c>
      <c r="S367" s="34" t="s">
        <v>319</v>
      </c>
    </row>
    <row r="368" spans="1:19" ht="72" x14ac:dyDescent="0.25">
      <c r="A368" s="46">
        <v>8.1199999999999992</v>
      </c>
      <c r="B368" s="35" t="s">
        <v>558</v>
      </c>
      <c r="C368" s="35" t="s">
        <v>565</v>
      </c>
      <c r="D368" s="35" t="s">
        <v>100</v>
      </c>
      <c r="E368" s="39"/>
      <c r="F368" s="36">
        <v>1</v>
      </c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>
        <f t="shared" si="6"/>
        <v>1</v>
      </c>
      <c r="R368" s="34" t="s">
        <v>340</v>
      </c>
      <c r="S368" s="34" t="s">
        <v>319</v>
      </c>
    </row>
    <row r="369" spans="1:19" ht="72" x14ac:dyDescent="0.25">
      <c r="A369" s="46">
        <v>8.1300000000000008</v>
      </c>
      <c r="B369" s="35" t="s">
        <v>558</v>
      </c>
      <c r="C369" s="35" t="s">
        <v>565</v>
      </c>
      <c r="D369" s="35" t="s">
        <v>103</v>
      </c>
      <c r="E369" s="39"/>
      <c r="F369" s="36">
        <v>10</v>
      </c>
      <c r="G369" s="36">
        <v>51</v>
      </c>
      <c r="H369" s="36"/>
      <c r="I369" s="36"/>
      <c r="J369" s="36"/>
      <c r="K369" s="36"/>
      <c r="L369" s="36">
        <v>2</v>
      </c>
      <c r="M369" s="36"/>
      <c r="N369" s="36"/>
      <c r="O369" s="36"/>
      <c r="P369" s="36"/>
      <c r="Q369" s="36">
        <f t="shared" si="6"/>
        <v>63</v>
      </c>
      <c r="R369" s="34" t="s">
        <v>340</v>
      </c>
      <c r="S369" s="34" t="s">
        <v>319</v>
      </c>
    </row>
    <row r="370" spans="1:19" ht="72" x14ac:dyDescent="0.25">
      <c r="A370" s="46">
        <v>8.14</v>
      </c>
      <c r="B370" s="35" t="s">
        <v>558</v>
      </c>
      <c r="C370" s="35" t="s">
        <v>565</v>
      </c>
      <c r="D370" s="35" t="s">
        <v>104</v>
      </c>
      <c r="E370" s="39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>
        <v>1</v>
      </c>
      <c r="Q370" s="36">
        <f t="shared" si="6"/>
        <v>1</v>
      </c>
      <c r="R370" s="34" t="s">
        <v>340</v>
      </c>
      <c r="S370" s="34" t="s">
        <v>319</v>
      </c>
    </row>
    <row r="371" spans="1:19" ht="72" x14ac:dyDescent="0.25">
      <c r="A371" s="46">
        <v>8.15</v>
      </c>
      <c r="B371" s="35" t="s">
        <v>558</v>
      </c>
      <c r="C371" s="35" t="s">
        <v>565</v>
      </c>
      <c r="D371" s="35" t="s">
        <v>105</v>
      </c>
      <c r="E371" s="39"/>
      <c r="F371" s="36"/>
      <c r="G371" s="36">
        <v>1</v>
      </c>
      <c r="H371" s="36"/>
      <c r="I371" s="36"/>
      <c r="J371" s="36"/>
      <c r="K371" s="36"/>
      <c r="L371" s="36"/>
      <c r="M371" s="36"/>
      <c r="N371" s="36"/>
      <c r="O371" s="36"/>
      <c r="P371" s="36"/>
      <c r="Q371" s="36">
        <f t="shared" si="6"/>
        <v>1</v>
      </c>
      <c r="R371" s="34" t="s">
        <v>340</v>
      </c>
      <c r="S371" s="34" t="s">
        <v>319</v>
      </c>
    </row>
    <row r="372" spans="1:19" x14ac:dyDescent="0.25">
      <c r="A372" s="49"/>
      <c r="B372" s="43" t="s">
        <v>114</v>
      </c>
      <c r="C372" s="43" t="s">
        <v>566</v>
      </c>
      <c r="D372" s="43"/>
      <c r="E372" s="47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>
        <f>SUM(Q357:Q371)</f>
        <v>326</v>
      </c>
      <c r="R372" s="42"/>
      <c r="S372" s="47"/>
    </row>
    <row r="373" spans="1:19" ht="72" x14ac:dyDescent="0.25">
      <c r="A373" s="46">
        <v>9.01</v>
      </c>
      <c r="B373" s="35" t="s">
        <v>532</v>
      </c>
      <c r="C373" s="35" t="s">
        <v>567</v>
      </c>
      <c r="D373" s="35" t="s">
        <v>91</v>
      </c>
      <c r="E373" s="39"/>
      <c r="F373" s="36">
        <v>4</v>
      </c>
      <c r="G373" s="36">
        <v>7</v>
      </c>
      <c r="H373" s="36"/>
      <c r="I373" s="36"/>
      <c r="J373" s="36"/>
      <c r="K373" s="36"/>
      <c r="L373" s="36">
        <v>5</v>
      </c>
      <c r="M373" s="36"/>
      <c r="N373" s="36"/>
      <c r="O373" s="36"/>
      <c r="P373" s="36"/>
      <c r="Q373" s="36">
        <f t="shared" si="6"/>
        <v>16</v>
      </c>
      <c r="R373" s="34"/>
      <c r="S373" s="34" t="s">
        <v>300</v>
      </c>
    </row>
    <row r="374" spans="1:19" ht="72" x14ac:dyDescent="0.25">
      <c r="A374" s="46">
        <v>9.02</v>
      </c>
      <c r="B374" s="35" t="s">
        <v>532</v>
      </c>
      <c r="C374" s="35" t="s">
        <v>567</v>
      </c>
      <c r="D374" s="35" t="s">
        <v>103</v>
      </c>
      <c r="E374" s="39"/>
      <c r="F374" s="36">
        <v>3</v>
      </c>
      <c r="G374" s="36">
        <v>7</v>
      </c>
      <c r="H374" s="36"/>
      <c r="I374" s="36"/>
      <c r="J374" s="36"/>
      <c r="K374" s="36"/>
      <c r="L374" s="36"/>
      <c r="M374" s="36"/>
      <c r="N374" s="36"/>
      <c r="O374" s="36"/>
      <c r="P374" s="36"/>
      <c r="Q374" s="36">
        <f t="shared" si="6"/>
        <v>10</v>
      </c>
      <c r="R374" s="34"/>
      <c r="S374" s="34" t="s">
        <v>300</v>
      </c>
    </row>
    <row r="375" spans="1:19" ht="57.6" x14ac:dyDescent="0.25">
      <c r="A375" s="46">
        <v>9.0299999999999994</v>
      </c>
      <c r="B375" s="35" t="s">
        <v>532</v>
      </c>
      <c r="C375" s="35" t="s">
        <v>568</v>
      </c>
      <c r="D375" s="35" t="s">
        <v>85</v>
      </c>
      <c r="E375" s="39"/>
      <c r="F375" s="36"/>
      <c r="G375" s="36">
        <v>4</v>
      </c>
      <c r="H375" s="36"/>
      <c r="I375" s="36"/>
      <c r="J375" s="36"/>
      <c r="K375" s="36"/>
      <c r="L375" s="36">
        <v>10</v>
      </c>
      <c r="M375" s="36"/>
      <c r="N375" s="36"/>
      <c r="O375" s="36"/>
      <c r="P375" s="36"/>
      <c r="Q375" s="36">
        <f t="shared" si="6"/>
        <v>14</v>
      </c>
      <c r="R375" s="34"/>
      <c r="S375" s="34" t="s">
        <v>300</v>
      </c>
    </row>
    <row r="376" spans="1:19" ht="57.6" x14ac:dyDescent="0.25">
      <c r="A376" s="46">
        <v>9.0399999999999991</v>
      </c>
      <c r="B376" s="35" t="s">
        <v>532</v>
      </c>
      <c r="C376" s="35" t="s">
        <v>568</v>
      </c>
      <c r="D376" s="35" t="s">
        <v>99</v>
      </c>
      <c r="E376" s="39"/>
      <c r="F376" s="36"/>
      <c r="G376" s="36">
        <v>2</v>
      </c>
      <c r="H376" s="36"/>
      <c r="I376" s="36"/>
      <c r="J376" s="36"/>
      <c r="K376" s="36"/>
      <c r="L376" s="36"/>
      <c r="M376" s="36"/>
      <c r="N376" s="36"/>
      <c r="O376" s="36"/>
      <c r="P376" s="36"/>
      <c r="Q376" s="36">
        <f t="shared" ref="Q376:Q381" si="7">SUM(E376:P376)</f>
        <v>2</v>
      </c>
      <c r="R376" s="34"/>
      <c r="S376" s="34" t="s">
        <v>300</v>
      </c>
    </row>
    <row r="377" spans="1:19" ht="57.6" x14ac:dyDescent="0.25">
      <c r="A377" s="46">
        <v>9.0500000000000007</v>
      </c>
      <c r="B377" s="35" t="s">
        <v>532</v>
      </c>
      <c r="C377" s="35" t="s">
        <v>568</v>
      </c>
      <c r="D377" s="35" t="s">
        <v>91</v>
      </c>
      <c r="E377" s="39"/>
      <c r="F377" s="36">
        <v>11</v>
      </c>
      <c r="G377" s="36">
        <v>6</v>
      </c>
      <c r="H377" s="36"/>
      <c r="I377" s="36"/>
      <c r="J377" s="36"/>
      <c r="K377" s="36"/>
      <c r="L377" s="36"/>
      <c r="M377" s="36"/>
      <c r="N377" s="36"/>
      <c r="O377" s="36"/>
      <c r="P377" s="36"/>
      <c r="Q377" s="36">
        <f t="shared" si="7"/>
        <v>17</v>
      </c>
      <c r="R377" s="34"/>
      <c r="S377" s="34" t="s">
        <v>300</v>
      </c>
    </row>
    <row r="378" spans="1:19" ht="57.6" x14ac:dyDescent="0.25">
      <c r="A378" s="46">
        <v>9.06</v>
      </c>
      <c r="B378" s="35" t="s">
        <v>532</v>
      </c>
      <c r="C378" s="35" t="s">
        <v>568</v>
      </c>
      <c r="D378" s="35" t="s">
        <v>100</v>
      </c>
      <c r="E378" s="39"/>
      <c r="F378" s="36"/>
      <c r="G378" s="36"/>
      <c r="H378" s="36"/>
      <c r="I378" s="36"/>
      <c r="J378" s="36"/>
      <c r="K378" s="36"/>
      <c r="L378" s="36">
        <v>2</v>
      </c>
      <c r="M378" s="36"/>
      <c r="N378" s="36"/>
      <c r="O378" s="36"/>
      <c r="P378" s="36"/>
      <c r="Q378" s="36">
        <f t="shared" si="7"/>
        <v>2</v>
      </c>
      <c r="R378" s="34"/>
      <c r="S378" s="34" t="s">
        <v>300</v>
      </c>
    </row>
    <row r="379" spans="1:19" ht="43.2" x14ac:dyDescent="0.25">
      <c r="A379" s="46">
        <v>9.07</v>
      </c>
      <c r="B379" s="35" t="s">
        <v>569</v>
      </c>
      <c r="C379" s="35" t="s">
        <v>570</v>
      </c>
      <c r="D379" s="35" t="s">
        <v>91</v>
      </c>
      <c r="E379" s="39"/>
      <c r="F379" s="36">
        <v>3</v>
      </c>
      <c r="G379" s="36">
        <v>7</v>
      </c>
      <c r="H379" s="36"/>
      <c r="I379" s="36"/>
      <c r="J379" s="36"/>
      <c r="K379" s="36"/>
      <c r="L379" s="36"/>
      <c r="M379" s="36"/>
      <c r="N379" s="36"/>
      <c r="O379" s="36"/>
      <c r="P379" s="36"/>
      <c r="Q379" s="36">
        <f t="shared" si="7"/>
        <v>10</v>
      </c>
      <c r="R379" s="34"/>
      <c r="S379" s="34" t="s">
        <v>300</v>
      </c>
    </row>
    <row r="380" spans="1:19" ht="43.2" x14ac:dyDescent="0.25">
      <c r="A380" s="46">
        <v>9.08</v>
      </c>
      <c r="B380" s="35" t="s">
        <v>569</v>
      </c>
      <c r="C380" s="35" t="s">
        <v>571</v>
      </c>
      <c r="D380" s="35" t="s">
        <v>91</v>
      </c>
      <c r="E380" s="39"/>
      <c r="F380" s="36"/>
      <c r="G380" s="36"/>
      <c r="H380" s="36"/>
      <c r="I380" s="36"/>
      <c r="J380" s="36"/>
      <c r="K380" s="36"/>
      <c r="L380" s="36">
        <v>1</v>
      </c>
      <c r="M380" s="36"/>
      <c r="N380" s="36"/>
      <c r="O380" s="36"/>
      <c r="P380" s="36"/>
      <c r="Q380" s="36">
        <f t="shared" si="7"/>
        <v>1</v>
      </c>
      <c r="R380" s="34"/>
      <c r="S380" s="34" t="s">
        <v>300</v>
      </c>
    </row>
    <row r="381" spans="1:19" ht="43.2" x14ac:dyDescent="0.25">
      <c r="A381" s="46">
        <v>9.09</v>
      </c>
      <c r="B381" s="35" t="s">
        <v>569</v>
      </c>
      <c r="C381" s="35" t="s">
        <v>571</v>
      </c>
      <c r="D381" s="35" t="s">
        <v>100</v>
      </c>
      <c r="E381" s="39"/>
      <c r="F381" s="36"/>
      <c r="G381" s="36"/>
      <c r="H381" s="36"/>
      <c r="I381" s="36"/>
      <c r="J381" s="36"/>
      <c r="K381" s="36"/>
      <c r="L381" s="36">
        <v>1</v>
      </c>
      <c r="M381" s="36"/>
      <c r="N381" s="36"/>
      <c r="O381" s="36"/>
      <c r="P381" s="36"/>
      <c r="Q381" s="36">
        <f t="shared" si="7"/>
        <v>1</v>
      </c>
      <c r="R381" s="34"/>
      <c r="S381" s="34" t="s">
        <v>300</v>
      </c>
    </row>
    <row r="382" spans="1:19" x14ac:dyDescent="0.25">
      <c r="A382" s="49"/>
      <c r="B382" s="43" t="s">
        <v>114</v>
      </c>
      <c r="C382" s="43" t="s">
        <v>572</v>
      </c>
      <c r="D382" s="43"/>
      <c r="E382" s="47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>
        <f>SUM(Q373:Q381)</f>
        <v>73</v>
      </c>
      <c r="R382" s="42"/>
      <c r="S382" s="47"/>
    </row>
    <row r="383" spans="1:19" ht="28.8" x14ac:dyDescent="0.25">
      <c r="A383" s="46">
        <v>10.01</v>
      </c>
      <c r="B383" s="35" t="s">
        <v>208</v>
      </c>
      <c r="C383" s="35" t="s">
        <v>209</v>
      </c>
      <c r="D383" s="35" t="s">
        <v>210</v>
      </c>
      <c r="E383" s="39"/>
      <c r="F383" s="36">
        <v>8</v>
      </c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>
        <f t="shared" ref="Q383:Q446" si="8">SUM(E383:P383)</f>
        <v>8</v>
      </c>
      <c r="R383" s="34"/>
      <c r="S383" s="34" t="s">
        <v>319</v>
      </c>
    </row>
    <row r="384" spans="1:19" ht="28.8" x14ac:dyDescent="0.25">
      <c r="A384" s="46">
        <v>10.02</v>
      </c>
      <c r="B384" s="35" t="s">
        <v>208</v>
      </c>
      <c r="C384" s="35" t="s">
        <v>209</v>
      </c>
      <c r="D384" s="35" t="s">
        <v>212</v>
      </c>
      <c r="E384" s="39"/>
      <c r="F384" s="36">
        <v>5</v>
      </c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>
        <f t="shared" si="8"/>
        <v>5</v>
      </c>
      <c r="R384" s="34"/>
      <c r="S384" s="34" t="s">
        <v>319</v>
      </c>
    </row>
    <row r="385" spans="1:19" ht="28.8" x14ac:dyDescent="0.25">
      <c r="A385" s="46">
        <v>10.029999999999999</v>
      </c>
      <c r="B385" s="35" t="s">
        <v>208</v>
      </c>
      <c r="C385" s="35" t="s">
        <v>209</v>
      </c>
      <c r="D385" s="35" t="s">
        <v>213</v>
      </c>
      <c r="E385" s="39"/>
      <c r="F385" s="36">
        <v>2</v>
      </c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>
        <f t="shared" si="8"/>
        <v>2</v>
      </c>
      <c r="R385" s="34"/>
      <c r="S385" s="34" t="s">
        <v>319</v>
      </c>
    </row>
    <row r="386" spans="1:19" ht="28.8" x14ac:dyDescent="0.25">
      <c r="A386" s="46">
        <v>10.039999999999999</v>
      </c>
      <c r="B386" s="35" t="s">
        <v>208</v>
      </c>
      <c r="C386" s="35" t="s">
        <v>209</v>
      </c>
      <c r="D386" s="35" t="s">
        <v>214</v>
      </c>
      <c r="E386" s="39"/>
      <c r="F386" s="36">
        <v>2</v>
      </c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>
        <f t="shared" si="8"/>
        <v>2</v>
      </c>
      <c r="R386" s="34"/>
      <c r="S386" s="34" t="s">
        <v>319</v>
      </c>
    </row>
    <row r="387" spans="1:19" ht="28.8" x14ac:dyDescent="0.25">
      <c r="A387" s="46">
        <v>10.050000000000001</v>
      </c>
      <c r="B387" s="35" t="s">
        <v>208</v>
      </c>
      <c r="C387" s="35" t="s">
        <v>209</v>
      </c>
      <c r="D387" s="35" t="s">
        <v>215</v>
      </c>
      <c r="E387" s="39"/>
      <c r="F387" s="36">
        <v>3</v>
      </c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>
        <f t="shared" si="8"/>
        <v>3</v>
      </c>
      <c r="R387" s="34"/>
      <c r="S387" s="34" t="s">
        <v>319</v>
      </c>
    </row>
    <row r="388" spans="1:19" ht="57.6" x14ac:dyDescent="0.25">
      <c r="A388" s="46">
        <v>10.06</v>
      </c>
      <c r="B388" s="35" t="s">
        <v>216</v>
      </c>
      <c r="C388" s="35" t="s">
        <v>217</v>
      </c>
      <c r="D388" s="35" t="s">
        <v>218</v>
      </c>
      <c r="E388" s="39"/>
      <c r="F388" s="36">
        <v>22</v>
      </c>
      <c r="G388" s="36">
        <v>74</v>
      </c>
      <c r="H388" s="36"/>
      <c r="I388" s="36"/>
      <c r="J388" s="36"/>
      <c r="K388" s="36"/>
      <c r="L388" s="36">
        <v>16</v>
      </c>
      <c r="M388" s="36"/>
      <c r="N388" s="36"/>
      <c r="O388" s="36"/>
      <c r="P388" s="36"/>
      <c r="Q388" s="36">
        <f t="shared" si="8"/>
        <v>112</v>
      </c>
      <c r="R388" s="34"/>
      <c r="S388" s="34" t="s">
        <v>319</v>
      </c>
    </row>
    <row r="389" spans="1:19" ht="57.6" x14ac:dyDescent="0.25">
      <c r="A389" s="46">
        <v>10.07</v>
      </c>
      <c r="B389" s="35" t="s">
        <v>216</v>
      </c>
      <c r="C389" s="35" t="s">
        <v>217</v>
      </c>
      <c r="D389" s="35" t="s">
        <v>219</v>
      </c>
      <c r="E389" s="39"/>
      <c r="F389" s="36">
        <v>1</v>
      </c>
      <c r="G389" s="36">
        <v>17</v>
      </c>
      <c r="H389" s="36"/>
      <c r="I389" s="36"/>
      <c r="J389" s="36"/>
      <c r="K389" s="36"/>
      <c r="L389" s="36"/>
      <c r="M389" s="36"/>
      <c r="N389" s="36"/>
      <c r="O389" s="36"/>
      <c r="P389" s="36"/>
      <c r="Q389" s="36">
        <f t="shared" si="8"/>
        <v>18</v>
      </c>
      <c r="R389" s="34"/>
      <c r="S389" s="34" t="s">
        <v>319</v>
      </c>
    </row>
    <row r="390" spans="1:19" ht="43.2" x14ac:dyDescent="0.25">
      <c r="A390" s="46">
        <v>10.08</v>
      </c>
      <c r="B390" s="35" t="s">
        <v>216</v>
      </c>
      <c r="C390" s="35" t="s">
        <v>217</v>
      </c>
      <c r="D390" s="35" t="s">
        <v>220</v>
      </c>
      <c r="E390" s="39"/>
      <c r="F390" s="36">
        <v>317</v>
      </c>
      <c r="G390" s="36">
        <v>784</v>
      </c>
      <c r="H390" s="36"/>
      <c r="I390" s="36"/>
      <c r="J390" s="36"/>
      <c r="K390" s="36"/>
      <c r="L390" s="36">
        <v>83</v>
      </c>
      <c r="M390" s="36"/>
      <c r="N390" s="36"/>
      <c r="O390" s="36"/>
      <c r="P390" s="36">
        <v>53</v>
      </c>
      <c r="Q390" s="36">
        <f t="shared" si="8"/>
        <v>1237</v>
      </c>
      <c r="R390" s="34"/>
      <c r="S390" s="34" t="s">
        <v>319</v>
      </c>
    </row>
    <row r="391" spans="1:19" ht="43.2" x14ac:dyDescent="0.25">
      <c r="A391" s="46">
        <v>10.09</v>
      </c>
      <c r="B391" s="35" t="s">
        <v>216</v>
      </c>
      <c r="C391" s="35" t="s">
        <v>221</v>
      </c>
      <c r="D391" s="35" t="s">
        <v>222</v>
      </c>
      <c r="E391" s="39"/>
      <c r="F391" s="36">
        <v>27</v>
      </c>
      <c r="G391" s="36">
        <v>162</v>
      </c>
      <c r="H391" s="36"/>
      <c r="I391" s="36"/>
      <c r="J391" s="36"/>
      <c r="K391" s="36"/>
      <c r="L391" s="36"/>
      <c r="M391" s="36"/>
      <c r="N391" s="36"/>
      <c r="O391" s="36"/>
      <c r="P391" s="36">
        <v>2</v>
      </c>
      <c r="Q391" s="36">
        <f t="shared" si="8"/>
        <v>191</v>
      </c>
      <c r="R391" s="34"/>
      <c r="S391" s="34" t="s">
        <v>319</v>
      </c>
    </row>
    <row r="392" spans="1:19" ht="43.2" x14ac:dyDescent="0.25">
      <c r="A392" s="46">
        <v>10.1</v>
      </c>
      <c r="B392" s="35" t="s">
        <v>216</v>
      </c>
      <c r="C392" s="35" t="s">
        <v>217</v>
      </c>
      <c r="D392" s="35" t="s">
        <v>223</v>
      </c>
      <c r="E392" s="39"/>
      <c r="F392" s="36">
        <v>2</v>
      </c>
      <c r="G392" s="36">
        <v>24</v>
      </c>
      <c r="H392" s="36"/>
      <c r="I392" s="36"/>
      <c r="J392" s="36"/>
      <c r="K392" s="36"/>
      <c r="L392" s="36"/>
      <c r="M392" s="36"/>
      <c r="N392" s="36"/>
      <c r="O392" s="36"/>
      <c r="P392" s="36"/>
      <c r="Q392" s="36">
        <f t="shared" si="8"/>
        <v>26</v>
      </c>
      <c r="R392" s="34"/>
      <c r="S392" s="34" t="s">
        <v>319</v>
      </c>
    </row>
    <row r="393" spans="1:19" ht="43.2" x14ac:dyDescent="0.25">
      <c r="A393" s="46">
        <v>10.11</v>
      </c>
      <c r="B393" s="35" t="s">
        <v>216</v>
      </c>
      <c r="C393" s="35" t="s">
        <v>217</v>
      </c>
      <c r="D393" s="35" t="s">
        <v>224</v>
      </c>
      <c r="E393" s="39"/>
      <c r="F393" s="36"/>
      <c r="G393" s="36">
        <v>3</v>
      </c>
      <c r="H393" s="36"/>
      <c r="I393" s="36"/>
      <c r="J393" s="36"/>
      <c r="K393" s="36"/>
      <c r="L393" s="36"/>
      <c r="M393" s="36"/>
      <c r="N393" s="36"/>
      <c r="O393" s="36"/>
      <c r="P393" s="36"/>
      <c r="Q393" s="36">
        <f t="shared" si="8"/>
        <v>3</v>
      </c>
      <c r="R393" s="34"/>
      <c r="S393" s="34" t="s">
        <v>319</v>
      </c>
    </row>
    <row r="394" spans="1:19" ht="57.6" x14ac:dyDescent="0.25">
      <c r="A394" s="46">
        <v>10.119999999999999</v>
      </c>
      <c r="B394" s="35" t="s">
        <v>216</v>
      </c>
      <c r="C394" s="35" t="s">
        <v>217</v>
      </c>
      <c r="D394" s="35" t="s">
        <v>225</v>
      </c>
      <c r="E394" s="39"/>
      <c r="F394" s="36">
        <v>24</v>
      </c>
      <c r="G394" s="36">
        <v>63</v>
      </c>
      <c r="H394" s="36"/>
      <c r="I394" s="36"/>
      <c r="J394" s="36"/>
      <c r="K394" s="36"/>
      <c r="L394" s="36">
        <v>5</v>
      </c>
      <c r="M394" s="36"/>
      <c r="N394" s="36"/>
      <c r="O394" s="36"/>
      <c r="P394" s="36"/>
      <c r="Q394" s="36">
        <f t="shared" si="8"/>
        <v>92</v>
      </c>
      <c r="R394" s="34"/>
      <c r="S394" s="34" t="s">
        <v>319</v>
      </c>
    </row>
    <row r="395" spans="1:19" ht="43.2" x14ac:dyDescent="0.25">
      <c r="A395" s="46">
        <v>10.130000000000001</v>
      </c>
      <c r="B395" s="35" t="s">
        <v>216</v>
      </c>
      <c r="C395" s="35" t="s">
        <v>217</v>
      </c>
      <c r="D395" s="35" t="s">
        <v>226</v>
      </c>
      <c r="E395" s="39"/>
      <c r="F395" s="36">
        <v>341</v>
      </c>
      <c r="G395" s="36">
        <v>1078</v>
      </c>
      <c r="H395" s="36"/>
      <c r="I395" s="36"/>
      <c r="J395" s="36"/>
      <c r="K395" s="36"/>
      <c r="L395" s="36">
        <v>87</v>
      </c>
      <c r="M395" s="36"/>
      <c r="N395" s="36"/>
      <c r="O395" s="36"/>
      <c r="P395" s="36">
        <v>25</v>
      </c>
      <c r="Q395" s="36">
        <f t="shared" si="8"/>
        <v>1531</v>
      </c>
      <c r="R395" s="34"/>
      <c r="S395" s="34" t="s">
        <v>319</v>
      </c>
    </row>
    <row r="396" spans="1:19" ht="43.2" x14ac:dyDescent="0.25">
      <c r="A396" s="46">
        <v>10.14</v>
      </c>
      <c r="B396" s="35" t="s">
        <v>216</v>
      </c>
      <c r="C396" s="35" t="s">
        <v>217</v>
      </c>
      <c r="D396" s="35" t="s">
        <v>227</v>
      </c>
      <c r="E396" s="39"/>
      <c r="F396" s="36">
        <v>15</v>
      </c>
      <c r="G396" s="36">
        <v>107</v>
      </c>
      <c r="H396" s="36"/>
      <c r="I396" s="36"/>
      <c r="J396" s="36"/>
      <c r="K396" s="36"/>
      <c r="L396" s="36">
        <v>52</v>
      </c>
      <c r="M396" s="36"/>
      <c r="N396" s="36"/>
      <c r="O396" s="36"/>
      <c r="P396" s="36">
        <v>2</v>
      </c>
      <c r="Q396" s="36">
        <f t="shared" si="8"/>
        <v>176</v>
      </c>
      <c r="R396" s="34"/>
      <c r="S396" s="34" t="s">
        <v>319</v>
      </c>
    </row>
    <row r="397" spans="1:19" ht="43.2" x14ac:dyDescent="0.25">
      <c r="A397" s="46">
        <v>10.15</v>
      </c>
      <c r="B397" s="35" t="s">
        <v>216</v>
      </c>
      <c r="C397" s="35" t="s">
        <v>217</v>
      </c>
      <c r="D397" s="35" t="s">
        <v>228</v>
      </c>
      <c r="E397" s="39"/>
      <c r="F397" s="36">
        <v>98</v>
      </c>
      <c r="G397" s="36">
        <v>294</v>
      </c>
      <c r="H397" s="36"/>
      <c r="I397" s="36"/>
      <c r="J397" s="36"/>
      <c r="K397" s="36"/>
      <c r="L397" s="36">
        <v>25</v>
      </c>
      <c r="M397" s="36"/>
      <c r="N397" s="36"/>
      <c r="O397" s="36"/>
      <c r="P397" s="36"/>
      <c r="Q397" s="36">
        <f t="shared" si="8"/>
        <v>417</v>
      </c>
      <c r="R397" s="34"/>
      <c r="S397" s="34" t="s">
        <v>319</v>
      </c>
    </row>
    <row r="398" spans="1:19" ht="43.2" x14ac:dyDescent="0.25">
      <c r="A398" s="46">
        <v>10.16</v>
      </c>
      <c r="B398" s="35" t="s">
        <v>216</v>
      </c>
      <c r="C398" s="35" t="s">
        <v>217</v>
      </c>
      <c r="D398" s="35" t="s">
        <v>229</v>
      </c>
      <c r="E398" s="39"/>
      <c r="F398" s="36">
        <v>22</v>
      </c>
      <c r="G398" s="36">
        <v>79</v>
      </c>
      <c r="H398" s="36"/>
      <c r="I398" s="36"/>
      <c r="J398" s="36"/>
      <c r="K398" s="36"/>
      <c r="L398" s="36">
        <v>12</v>
      </c>
      <c r="M398" s="36"/>
      <c r="N398" s="36"/>
      <c r="O398" s="36"/>
      <c r="P398" s="36">
        <v>17</v>
      </c>
      <c r="Q398" s="36">
        <f t="shared" si="8"/>
        <v>130</v>
      </c>
      <c r="R398" s="34"/>
      <c r="S398" s="34" t="s">
        <v>319</v>
      </c>
    </row>
    <row r="399" spans="1:19" ht="43.2" x14ac:dyDescent="0.25">
      <c r="A399" s="46">
        <v>10.17</v>
      </c>
      <c r="B399" s="35" t="s">
        <v>216</v>
      </c>
      <c r="C399" s="35" t="s">
        <v>217</v>
      </c>
      <c r="D399" s="35" t="s">
        <v>230</v>
      </c>
      <c r="E399" s="39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>
        <v>2</v>
      </c>
      <c r="Q399" s="36">
        <f t="shared" si="8"/>
        <v>2</v>
      </c>
      <c r="R399" s="34"/>
      <c r="S399" s="34" t="s">
        <v>319</v>
      </c>
    </row>
    <row r="400" spans="1:19" ht="43.2" x14ac:dyDescent="0.25">
      <c r="A400" s="46">
        <v>10.18</v>
      </c>
      <c r="B400" s="35" t="s">
        <v>216</v>
      </c>
      <c r="C400" s="35" t="s">
        <v>217</v>
      </c>
      <c r="D400" s="35" t="s">
        <v>231</v>
      </c>
      <c r="E400" s="39"/>
      <c r="F400" s="36"/>
      <c r="G400" s="36">
        <v>23</v>
      </c>
      <c r="H400" s="36"/>
      <c r="I400" s="36"/>
      <c r="J400" s="36"/>
      <c r="K400" s="36"/>
      <c r="L400" s="36">
        <v>1</v>
      </c>
      <c r="M400" s="36"/>
      <c r="N400" s="36"/>
      <c r="O400" s="36"/>
      <c r="P400" s="36">
        <v>4</v>
      </c>
      <c r="Q400" s="36">
        <f t="shared" si="8"/>
        <v>28</v>
      </c>
      <c r="R400" s="34"/>
      <c r="S400" s="34" t="s">
        <v>319</v>
      </c>
    </row>
    <row r="401" spans="1:19" ht="43.2" x14ac:dyDescent="0.25">
      <c r="A401" s="46">
        <v>10.19</v>
      </c>
      <c r="B401" s="35" t="s">
        <v>216</v>
      </c>
      <c r="C401" s="35" t="s">
        <v>217</v>
      </c>
      <c r="D401" s="35" t="s">
        <v>232</v>
      </c>
      <c r="E401" s="39"/>
      <c r="F401" s="36"/>
      <c r="G401" s="36">
        <v>7</v>
      </c>
      <c r="H401" s="36"/>
      <c r="I401" s="36"/>
      <c r="J401" s="36"/>
      <c r="K401" s="36"/>
      <c r="L401" s="36"/>
      <c r="M401" s="36"/>
      <c r="N401" s="36"/>
      <c r="O401" s="36"/>
      <c r="P401" s="36"/>
      <c r="Q401" s="36">
        <f t="shared" si="8"/>
        <v>7</v>
      </c>
      <c r="R401" s="34"/>
      <c r="S401" s="34" t="s">
        <v>319</v>
      </c>
    </row>
    <row r="402" spans="1:19" ht="28.8" x14ac:dyDescent="0.25">
      <c r="A402" s="46">
        <v>10.199999999999999</v>
      </c>
      <c r="B402" s="35" t="s">
        <v>216</v>
      </c>
      <c r="C402" s="35" t="s">
        <v>233</v>
      </c>
      <c r="D402" s="35" t="s">
        <v>234</v>
      </c>
      <c r="E402" s="39"/>
      <c r="F402" s="36"/>
      <c r="G402" s="36">
        <v>23</v>
      </c>
      <c r="H402" s="36"/>
      <c r="I402" s="36"/>
      <c r="J402" s="36"/>
      <c r="K402" s="36"/>
      <c r="L402" s="36"/>
      <c r="M402" s="36"/>
      <c r="N402" s="36"/>
      <c r="O402" s="36"/>
      <c r="P402" s="36"/>
      <c r="Q402" s="36">
        <f t="shared" si="8"/>
        <v>23</v>
      </c>
      <c r="R402" s="34"/>
      <c r="S402" s="34" t="s">
        <v>319</v>
      </c>
    </row>
    <row r="403" spans="1:19" ht="28.8" x14ac:dyDescent="0.25">
      <c r="A403" s="46">
        <v>10.210000000000001</v>
      </c>
      <c r="B403" s="35" t="s">
        <v>216</v>
      </c>
      <c r="C403" s="35" t="s">
        <v>233</v>
      </c>
      <c r="D403" s="35" t="s">
        <v>235</v>
      </c>
      <c r="E403" s="39"/>
      <c r="F403" s="36">
        <v>2</v>
      </c>
      <c r="G403" s="36">
        <v>45</v>
      </c>
      <c r="H403" s="36"/>
      <c r="I403" s="36"/>
      <c r="J403" s="36"/>
      <c r="K403" s="36"/>
      <c r="L403" s="36"/>
      <c r="M403" s="36"/>
      <c r="N403" s="36"/>
      <c r="O403" s="36"/>
      <c r="P403" s="36"/>
      <c r="Q403" s="36">
        <f t="shared" si="8"/>
        <v>47</v>
      </c>
      <c r="R403" s="34"/>
      <c r="S403" s="34" t="s">
        <v>319</v>
      </c>
    </row>
    <row r="404" spans="1:19" ht="28.8" x14ac:dyDescent="0.25">
      <c r="A404" s="46">
        <v>10.220000000000001</v>
      </c>
      <c r="B404" s="35" t="s">
        <v>216</v>
      </c>
      <c r="C404" s="35" t="s">
        <v>233</v>
      </c>
      <c r="D404" s="35" t="s">
        <v>236</v>
      </c>
      <c r="E404" s="39"/>
      <c r="F404" s="36"/>
      <c r="G404" s="36">
        <v>2</v>
      </c>
      <c r="H404" s="36"/>
      <c r="I404" s="36"/>
      <c r="J404" s="36"/>
      <c r="K404" s="36"/>
      <c r="L404" s="36"/>
      <c r="M404" s="36"/>
      <c r="N404" s="36"/>
      <c r="O404" s="36"/>
      <c r="P404" s="36"/>
      <c r="Q404" s="36">
        <f t="shared" si="8"/>
        <v>2</v>
      </c>
      <c r="R404" s="34"/>
      <c r="S404" s="34" t="s">
        <v>319</v>
      </c>
    </row>
    <row r="405" spans="1:19" ht="57.6" x14ac:dyDescent="0.25">
      <c r="A405" s="46">
        <v>10.23</v>
      </c>
      <c r="B405" s="35" t="s">
        <v>237</v>
      </c>
      <c r="C405" s="35" t="s">
        <v>238</v>
      </c>
      <c r="D405" s="35" t="s">
        <v>239</v>
      </c>
      <c r="E405" s="39"/>
      <c r="F405" s="36">
        <v>4</v>
      </c>
      <c r="G405" s="36">
        <v>5</v>
      </c>
      <c r="H405" s="36"/>
      <c r="I405" s="36"/>
      <c r="J405" s="36"/>
      <c r="K405" s="36"/>
      <c r="L405" s="36"/>
      <c r="M405" s="36"/>
      <c r="N405" s="36"/>
      <c r="O405" s="36"/>
      <c r="P405" s="36"/>
      <c r="Q405" s="36">
        <f t="shared" si="8"/>
        <v>9</v>
      </c>
      <c r="R405" s="34"/>
      <c r="S405" s="34" t="s">
        <v>319</v>
      </c>
    </row>
    <row r="406" spans="1:19" ht="43.2" x14ac:dyDescent="0.25">
      <c r="A406" s="46">
        <v>10.24</v>
      </c>
      <c r="B406" s="35" t="s">
        <v>237</v>
      </c>
      <c r="C406" s="35" t="s">
        <v>238</v>
      </c>
      <c r="D406" s="35" t="s">
        <v>240</v>
      </c>
      <c r="E406" s="39"/>
      <c r="F406" s="36">
        <v>88</v>
      </c>
      <c r="G406" s="36">
        <v>440</v>
      </c>
      <c r="H406" s="36"/>
      <c r="I406" s="36"/>
      <c r="J406" s="36"/>
      <c r="K406" s="36"/>
      <c r="L406" s="36">
        <v>21</v>
      </c>
      <c r="M406" s="36"/>
      <c r="N406" s="36"/>
      <c r="O406" s="36"/>
      <c r="P406" s="36">
        <v>98</v>
      </c>
      <c r="Q406" s="36">
        <f t="shared" si="8"/>
        <v>647</v>
      </c>
      <c r="R406" s="34"/>
      <c r="S406" s="34" t="s">
        <v>319</v>
      </c>
    </row>
    <row r="407" spans="1:19" ht="43.2" x14ac:dyDescent="0.25">
      <c r="A407" s="46">
        <v>10.25</v>
      </c>
      <c r="B407" s="35" t="s">
        <v>237</v>
      </c>
      <c r="C407" s="35" t="s">
        <v>238</v>
      </c>
      <c r="D407" s="35" t="s">
        <v>241</v>
      </c>
      <c r="E407" s="39"/>
      <c r="F407" s="36">
        <v>23</v>
      </c>
      <c r="G407" s="36">
        <v>115</v>
      </c>
      <c r="H407" s="36"/>
      <c r="I407" s="36"/>
      <c r="J407" s="36"/>
      <c r="K407" s="36"/>
      <c r="L407" s="36"/>
      <c r="M407" s="36"/>
      <c r="N407" s="36"/>
      <c r="O407" s="36"/>
      <c r="P407" s="36"/>
      <c r="Q407" s="36">
        <f t="shared" si="8"/>
        <v>138</v>
      </c>
      <c r="R407" s="34"/>
      <c r="S407" s="34" t="s">
        <v>319</v>
      </c>
    </row>
    <row r="408" spans="1:19" ht="43.2" x14ac:dyDescent="0.25">
      <c r="A408" s="46">
        <v>10.26</v>
      </c>
      <c r="B408" s="35" t="s">
        <v>237</v>
      </c>
      <c r="C408" s="35" t="s">
        <v>238</v>
      </c>
      <c r="D408" s="35" t="s">
        <v>242</v>
      </c>
      <c r="E408" s="39"/>
      <c r="F408" s="36">
        <v>6</v>
      </c>
      <c r="G408" s="36">
        <v>7</v>
      </c>
      <c r="H408" s="36"/>
      <c r="I408" s="36"/>
      <c r="J408" s="36"/>
      <c r="K408" s="36"/>
      <c r="L408" s="36"/>
      <c r="M408" s="36"/>
      <c r="N408" s="36"/>
      <c r="O408" s="36"/>
      <c r="P408" s="36">
        <v>1</v>
      </c>
      <c r="Q408" s="36">
        <f t="shared" si="8"/>
        <v>14</v>
      </c>
      <c r="R408" s="34"/>
      <c r="S408" s="34" t="s">
        <v>319</v>
      </c>
    </row>
    <row r="409" spans="1:19" ht="43.2" x14ac:dyDescent="0.25">
      <c r="A409" s="46">
        <v>10.27</v>
      </c>
      <c r="B409" s="35" t="s">
        <v>237</v>
      </c>
      <c r="C409" s="35" t="s">
        <v>238</v>
      </c>
      <c r="D409" s="35" t="s">
        <v>243</v>
      </c>
      <c r="E409" s="39"/>
      <c r="F409" s="36">
        <v>20</v>
      </c>
      <c r="G409" s="36">
        <v>125</v>
      </c>
      <c r="H409" s="36"/>
      <c r="I409" s="36"/>
      <c r="J409" s="36"/>
      <c r="K409" s="36"/>
      <c r="L409" s="36">
        <v>4</v>
      </c>
      <c r="M409" s="36"/>
      <c r="N409" s="36"/>
      <c r="O409" s="36"/>
      <c r="P409" s="36"/>
      <c r="Q409" s="36">
        <f t="shared" si="8"/>
        <v>149</v>
      </c>
      <c r="R409" s="34"/>
      <c r="S409" s="34" t="s">
        <v>319</v>
      </c>
    </row>
    <row r="410" spans="1:19" ht="43.2" x14ac:dyDescent="0.25">
      <c r="A410" s="46">
        <v>10.28</v>
      </c>
      <c r="B410" s="35" t="s">
        <v>237</v>
      </c>
      <c r="C410" s="35" t="s">
        <v>238</v>
      </c>
      <c r="D410" s="35" t="s">
        <v>244</v>
      </c>
      <c r="E410" s="39"/>
      <c r="F410" s="36"/>
      <c r="G410" s="36">
        <v>4</v>
      </c>
      <c r="H410" s="36"/>
      <c r="I410" s="36"/>
      <c r="J410" s="36"/>
      <c r="K410" s="36"/>
      <c r="L410" s="36"/>
      <c r="M410" s="36"/>
      <c r="N410" s="36"/>
      <c r="O410" s="36"/>
      <c r="P410" s="36">
        <v>2</v>
      </c>
      <c r="Q410" s="36">
        <f t="shared" si="8"/>
        <v>6</v>
      </c>
      <c r="R410" s="34"/>
      <c r="S410" s="34" t="s">
        <v>319</v>
      </c>
    </row>
    <row r="411" spans="1:19" ht="43.2" x14ac:dyDescent="0.25">
      <c r="A411" s="46">
        <v>10.29</v>
      </c>
      <c r="B411" s="35" t="s">
        <v>237</v>
      </c>
      <c r="C411" s="35" t="s">
        <v>238</v>
      </c>
      <c r="D411" s="35" t="s">
        <v>245</v>
      </c>
      <c r="E411" s="39"/>
      <c r="F411" s="36"/>
      <c r="G411" s="36">
        <v>3</v>
      </c>
      <c r="H411" s="36"/>
      <c r="I411" s="36"/>
      <c r="J411" s="36"/>
      <c r="K411" s="36"/>
      <c r="L411" s="36"/>
      <c r="M411" s="36"/>
      <c r="N411" s="36"/>
      <c r="O411" s="36"/>
      <c r="P411" s="36"/>
      <c r="Q411" s="36">
        <f t="shared" si="8"/>
        <v>3</v>
      </c>
      <c r="R411" s="34"/>
      <c r="S411" s="34" t="s">
        <v>319</v>
      </c>
    </row>
    <row r="412" spans="1:19" ht="43.2" x14ac:dyDescent="0.25">
      <c r="A412" s="46">
        <v>10.3</v>
      </c>
      <c r="B412" s="35" t="s">
        <v>237</v>
      </c>
      <c r="C412" s="35" t="s">
        <v>238</v>
      </c>
      <c r="D412" s="35" t="s">
        <v>246</v>
      </c>
      <c r="E412" s="39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>
        <v>2</v>
      </c>
      <c r="Q412" s="36">
        <f t="shared" si="8"/>
        <v>2</v>
      </c>
      <c r="R412" s="34"/>
      <c r="S412" s="34" t="s">
        <v>319</v>
      </c>
    </row>
    <row r="413" spans="1:19" x14ac:dyDescent="0.25">
      <c r="A413" s="49"/>
      <c r="B413" s="43" t="s">
        <v>114</v>
      </c>
      <c r="C413" s="43" t="s">
        <v>573</v>
      </c>
      <c r="D413" s="43"/>
      <c r="E413" s="47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>
        <f>SUM(Q383:Q412)</f>
        <v>5030</v>
      </c>
      <c r="R413" s="42"/>
      <c r="S413" s="47"/>
    </row>
    <row r="414" spans="1:19" ht="57.6" x14ac:dyDescent="0.25">
      <c r="A414" s="46">
        <v>11.01</v>
      </c>
      <c r="B414" s="35" t="s">
        <v>247</v>
      </c>
      <c r="C414" s="35" t="s">
        <v>248</v>
      </c>
      <c r="D414" s="35" t="s">
        <v>249</v>
      </c>
      <c r="E414" s="39"/>
      <c r="F414" s="36">
        <v>352</v>
      </c>
      <c r="G414" s="36">
        <v>1764</v>
      </c>
      <c r="H414" s="36"/>
      <c r="I414" s="36"/>
      <c r="J414" s="36"/>
      <c r="K414" s="36"/>
      <c r="L414" s="36">
        <v>84</v>
      </c>
      <c r="M414" s="36"/>
      <c r="N414" s="36"/>
      <c r="O414" s="36"/>
      <c r="P414" s="36"/>
      <c r="Q414" s="36">
        <f t="shared" si="8"/>
        <v>2200</v>
      </c>
      <c r="R414" s="34"/>
      <c r="S414" s="34" t="s">
        <v>319</v>
      </c>
    </row>
    <row r="415" spans="1:19" ht="57.6" x14ac:dyDescent="0.25">
      <c r="A415" s="46">
        <v>11.02</v>
      </c>
      <c r="B415" s="35" t="s">
        <v>247</v>
      </c>
      <c r="C415" s="35" t="s">
        <v>248</v>
      </c>
      <c r="D415" s="35" t="s">
        <v>253</v>
      </c>
      <c r="E415" s="39"/>
      <c r="F415" s="36">
        <v>16</v>
      </c>
      <c r="G415" s="36">
        <v>20</v>
      </c>
      <c r="H415" s="36"/>
      <c r="I415" s="36"/>
      <c r="J415" s="36"/>
      <c r="K415" s="36"/>
      <c r="L415" s="36">
        <v>100</v>
      </c>
      <c r="M415" s="36"/>
      <c r="N415" s="36"/>
      <c r="O415" s="36"/>
      <c r="P415" s="36">
        <v>16</v>
      </c>
      <c r="Q415" s="36">
        <f t="shared" si="8"/>
        <v>152</v>
      </c>
      <c r="R415" s="34"/>
      <c r="S415" s="34" t="s">
        <v>319</v>
      </c>
    </row>
    <row r="416" spans="1:19" ht="57.6" x14ac:dyDescent="0.25">
      <c r="A416" s="46">
        <v>11.03</v>
      </c>
      <c r="B416" s="35" t="s">
        <v>247</v>
      </c>
      <c r="C416" s="35" t="s">
        <v>248</v>
      </c>
      <c r="D416" s="35" t="s">
        <v>254</v>
      </c>
      <c r="E416" s="39"/>
      <c r="F416" s="36">
        <v>24</v>
      </c>
      <c r="G416" s="36">
        <v>24</v>
      </c>
      <c r="H416" s="36"/>
      <c r="I416" s="36"/>
      <c r="J416" s="36"/>
      <c r="K416" s="36"/>
      <c r="L416" s="36"/>
      <c r="M416" s="36"/>
      <c r="N416" s="36"/>
      <c r="O416" s="36"/>
      <c r="P416" s="36"/>
      <c r="Q416" s="36">
        <f t="shared" si="8"/>
        <v>48</v>
      </c>
      <c r="R416" s="34"/>
      <c r="S416" s="34" t="s">
        <v>319</v>
      </c>
    </row>
    <row r="417" spans="1:19" ht="57.6" x14ac:dyDescent="0.25">
      <c r="A417" s="46">
        <v>11.04</v>
      </c>
      <c r="B417" s="35" t="s">
        <v>247</v>
      </c>
      <c r="C417" s="35" t="s">
        <v>248</v>
      </c>
      <c r="D417" s="35" t="s">
        <v>255</v>
      </c>
      <c r="E417" s="39"/>
      <c r="F417" s="36"/>
      <c r="G417" s="36">
        <v>60</v>
      </c>
      <c r="H417" s="36"/>
      <c r="I417" s="36"/>
      <c r="J417" s="36"/>
      <c r="K417" s="36"/>
      <c r="L417" s="36"/>
      <c r="M417" s="36"/>
      <c r="N417" s="36"/>
      <c r="O417" s="36"/>
      <c r="P417" s="36"/>
      <c r="Q417" s="36">
        <f t="shared" si="8"/>
        <v>60</v>
      </c>
      <c r="R417" s="34"/>
      <c r="S417" s="34" t="s">
        <v>319</v>
      </c>
    </row>
    <row r="418" spans="1:19" ht="57.6" x14ac:dyDescent="0.25">
      <c r="A418" s="46">
        <v>11.05</v>
      </c>
      <c r="B418" s="35" t="s">
        <v>247</v>
      </c>
      <c r="C418" s="35" t="s">
        <v>248</v>
      </c>
      <c r="D418" s="35" t="s">
        <v>256</v>
      </c>
      <c r="E418" s="39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>
        <v>28</v>
      </c>
      <c r="Q418" s="36">
        <f t="shared" si="8"/>
        <v>28</v>
      </c>
      <c r="R418" s="34"/>
      <c r="S418" s="34" t="s">
        <v>319</v>
      </c>
    </row>
    <row r="419" spans="1:19" ht="57.6" x14ac:dyDescent="0.25">
      <c r="A419" s="46">
        <v>11.06</v>
      </c>
      <c r="B419" s="35" t="s">
        <v>247</v>
      </c>
      <c r="C419" s="35" t="s">
        <v>248</v>
      </c>
      <c r="D419" s="35" t="s">
        <v>257</v>
      </c>
      <c r="E419" s="39"/>
      <c r="F419" s="36">
        <v>476</v>
      </c>
      <c r="G419" s="36">
        <v>8</v>
      </c>
      <c r="H419" s="36"/>
      <c r="I419" s="36"/>
      <c r="J419" s="36"/>
      <c r="K419" s="36"/>
      <c r="L419" s="36"/>
      <c r="M419" s="36"/>
      <c r="N419" s="36"/>
      <c r="O419" s="36"/>
      <c r="P419" s="36">
        <v>8</v>
      </c>
      <c r="Q419" s="36">
        <f t="shared" si="8"/>
        <v>492</v>
      </c>
      <c r="R419" s="34"/>
      <c r="S419" s="34" t="s">
        <v>319</v>
      </c>
    </row>
    <row r="420" spans="1:19" ht="57.6" x14ac:dyDescent="0.25">
      <c r="A420" s="46">
        <v>11.07</v>
      </c>
      <c r="B420" s="35" t="s">
        <v>247</v>
      </c>
      <c r="C420" s="35" t="s">
        <v>248</v>
      </c>
      <c r="D420" s="35" t="s">
        <v>258</v>
      </c>
      <c r="E420" s="39"/>
      <c r="F420" s="36">
        <v>92</v>
      </c>
      <c r="G420" s="36">
        <v>460</v>
      </c>
      <c r="H420" s="36"/>
      <c r="I420" s="36"/>
      <c r="J420" s="36"/>
      <c r="K420" s="36"/>
      <c r="L420" s="36"/>
      <c r="M420" s="36"/>
      <c r="N420" s="36"/>
      <c r="O420" s="36"/>
      <c r="P420" s="36">
        <v>32</v>
      </c>
      <c r="Q420" s="36">
        <f t="shared" si="8"/>
        <v>584</v>
      </c>
      <c r="R420" s="34"/>
      <c r="S420" s="34" t="s">
        <v>319</v>
      </c>
    </row>
    <row r="421" spans="1:19" ht="57.6" x14ac:dyDescent="0.25">
      <c r="A421" s="46">
        <v>11.08</v>
      </c>
      <c r="B421" s="35" t="s">
        <v>259</v>
      </c>
      <c r="C421" s="35" t="s">
        <v>260</v>
      </c>
      <c r="D421" s="35" t="s">
        <v>249</v>
      </c>
      <c r="E421" s="39"/>
      <c r="F421" s="36">
        <v>4</v>
      </c>
      <c r="G421" s="36">
        <v>68</v>
      </c>
      <c r="H421" s="36"/>
      <c r="I421" s="36"/>
      <c r="J421" s="36"/>
      <c r="K421" s="36"/>
      <c r="L421" s="36">
        <v>332</v>
      </c>
      <c r="M421" s="36"/>
      <c r="N421" s="36"/>
      <c r="O421" s="36"/>
      <c r="P421" s="36">
        <v>196</v>
      </c>
      <c r="Q421" s="36">
        <f t="shared" si="8"/>
        <v>600</v>
      </c>
      <c r="R421" s="34"/>
      <c r="S421" s="34" t="s">
        <v>319</v>
      </c>
    </row>
    <row r="422" spans="1:19" ht="57.6" x14ac:dyDescent="0.25">
      <c r="A422" s="46">
        <v>11.09</v>
      </c>
      <c r="B422" s="35" t="s">
        <v>259</v>
      </c>
      <c r="C422" s="35" t="s">
        <v>260</v>
      </c>
      <c r="D422" s="35" t="s">
        <v>262</v>
      </c>
      <c r="E422" s="39"/>
      <c r="F422" s="36">
        <v>1272</v>
      </c>
      <c r="G422" s="36">
        <v>3140</v>
      </c>
      <c r="H422" s="36"/>
      <c r="I422" s="36"/>
      <c r="J422" s="36"/>
      <c r="K422" s="36"/>
      <c r="L422" s="36"/>
      <c r="M422" s="36"/>
      <c r="N422" s="36"/>
      <c r="O422" s="36"/>
      <c r="P422" s="36"/>
      <c r="Q422" s="36">
        <f t="shared" si="8"/>
        <v>4412</v>
      </c>
      <c r="R422" s="34"/>
      <c r="S422" s="34" t="s">
        <v>319</v>
      </c>
    </row>
    <row r="423" spans="1:19" ht="57.6" x14ac:dyDescent="0.25">
      <c r="A423" s="46">
        <v>11.1</v>
      </c>
      <c r="B423" s="35" t="s">
        <v>259</v>
      </c>
      <c r="C423" s="35" t="s">
        <v>260</v>
      </c>
      <c r="D423" s="35" t="s">
        <v>253</v>
      </c>
      <c r="E423" s="39"/>
      <c r="F423" s="36">
        <v>88</v>
      </c>
      <c r="G423" s="36">
        <v>376</v>
      </c>
      <c r="H423" s="36"/>
      <c r="I423" s="36"/>
      <c r="J423" s="36"/>
      <c r="K423" s="36"/>
      <c r="L423" s="36">
        <v>64</v>
      </c>
      <c r="M423" s="36"/>
      <c r="N423" s="36"/>
      <c r="O423" s="36"/>
      <c r="P423" s="36">
        <v>32</v>
      </c>
      <c r="Q423" s="36">
        <f t="shared" si="8"/>
        <v>560</v>
      </c>
      <c r="R423" s="34"/>
      <c r="S423" s="34" t="s">
        <v>319</v>
      </c>
    </row>
    <row r="424" spans="1:19" ht="57.6" x14ac:dyDescent="0.25">
      <c r="A424" s="46">
        <v>11.11</v>
      </c>
      <c r="B424" s="35" t="s">
        <v>259</v>
      </c>
      <c r="C424" s="35" t="s">
        <v>260</v>
      </c>
      <c r="D424" s="35" t="s">
        <v>254</v>
      </c>
      <c r="E424" s="39"/>
      <c r="F424" s="36">
        <v>12</v>
      </c>
      <c r="G424" s="36">
        <v>108</v>
      </c>
      <c r="H424" s="36"/>
      <c r="I424" s="36"/>
      <c r="J424" s="36"/>
      <c r="K424" s="36"/>
      <c r="L424" s="36">
        <v>8</v>
      </c>
      <c r="M424" s="36"/>
      <c r="N424" s="36"/>
      <c r="O424" s="36"/>
      <c r="P424" s="36"/>
      <c r="Q424" s="36">
        <f t="shared" si="8"/>
        <v>128</v>
      </c>
      <c r="R424" s="34"/>
      <c r="S424" s="34" t="s">
        <v>319</v>
      </c>
    </row>
    <row r="425" spans="1:19" ht="57.6" x14ac:dyDescent="0.25">
      <c r="A425" s="46">
        <v>11.12</v>
      </c>
      <c r="B425" s="35" t="s">
        <v>259</v>
      </c>
      <c r="C425" s="35" t="s">
        <v>260</v>
      </c>
      <c r="D425" s="35" t="s">
        <v>263</v>
      </c>
      <c r="E425" s="39"/>
      <c r="F425" s="36">
        <v>64</v>
      </c>
      <c r="G425" s="36">
        <v>104</v>
      </c>
      <c r="H425" s="36"/>
      <c r="I425" s="36"/>
      <c r="J425" s="36"/>
      <c r="K425" s="36"/>
      <c r="L425" s="36"/>
      <c r="M425" s="36"/>
      <c r="N425" s="36"/>
      <c r="O425" s="36"/>
      <c r="P425" s="36"/>
      <c r="Q425" s="36">
        <f t="shared" si="8"/>
        <v>168</v>
      </c>
      <c r="R425" s="34"/>
      <c r="S425" s="34" t="s">
        <v>319</v>
      </c>
    </row>
    <row r="426" spans="1:19" ht="57.6" x14ac:dyDescent="0.25">
      <c r="A426" s="46">
        <v>11.13</v>
      </c>
      <c r="B426" s="35" t="s">
        <v>259</v>
      </c>
      <c r="C426" s="35" t="s">
        <v>260</v>
      </c>
      <c r="D426" s="35" t="s">
        <v>264</v>
      </c>
      <c r="E426" s="39"/>
      <c r="F426" s="36"/>
      <c r="G426" s="36">
        <v>1640</v>
      </c>
      <c r="H426" s="36"/>
      <c r="I426" s="36"/>
      <c r="J426" s="36"/>
      <c r="K426" s="36"/>
      <c r="L426" s="36"/>
      <c r="M426" s="36"/>
      <c r="N426" s="36"/>
      <c r="O426" s="36"/>
      <c r="P426" s="36"/>
      <c r="Q426" s="36">
        <f t="shared" si="8"/>
        <v>1640</v>
      </c>
      <c r="R426" s="34"/>
      <c r="S426" s="34" t="s">
        <v>319</v>
      </c>
    </row>
    <row r="427" spans="1:19" ht="57.6" x14ac:dyDescent="0.25">
      <c r="A427" s="46">
        <v>11.14</v>
      </c>
      <c r="B427" s="35" t="s">
        <v>259</v>
      </c>
      <c r="C427" s="35" t="s">
        <v>260</v>
      </c>
      <c r="D427" s="35" t="s">
        <v>265</v>
      </c>
      <c r="E427" s="39"/>
      <c r="F427" s="36">
        <v>196</v>
      </c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>
        <f t="shared" si="8"/>
        <v>196</v>
      </c>
      <c r="R427" s="34"/>
      <c r="S427" s="34" t="s">
        <v>319</v>
      </c>
    </row>
    <row r="428" spans="1:19" ht="57.6" x14ac:dyDescent="0.25">
      <c r="A428" s="46">
        <v>11.15</v>
      </c>
      <c r="B428" s="35" t="s">
        <v>259</v>
      </c>
      <c r="C428" s="35" t="s">
        <v>260</v>
      </c>
      <c r="D428" s="35" t="s">
        <v>255</v>
      </c>
      <c r="E428" s="39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>
        <v>16</v>
      </c>
      <c r="Q428" s="36">
        <f t="shared" si="8"/>
        <v>16</v>
      </c>
      <c r="R428" s="34"/>
      <c r="S428" s="34" t="s">
        <v>319</v>
      </c>
    </row>
    <row r="429" spans="1:19" ht="57.6" x14ac:dyDescent="0.25">
      <c r="A429" s="46">
        <v>11.16</v>
      </c>
      <c r="B429" s="35" t="s">
        <v>259</v>
      </c>
      <c r="C429" s="35" t="s">
        <v>260</v>
      </c>
      <c r="D429" s="35" t="s">
        <v>266</v>
      </c>
      <c r="E429" s="39"/>
      <c r="F429" s="36"/>
      <c r="G429" s="36">
        <v>96</v>
      </c>
      <c r="H429" s="36"/>
      <c r="I429" s="36"/>
      <c r="J429" s="36"/>
      <c r="K429" s="36"/>
      <c r="L429" s="36">
        <v>232</v>
      </c>
      <c r="M429" s="36"/>
      <c r="N429" s="36"/>
      <c r="O429" s="36"/>
      <c r="P429" s="36">
        <v>128</v>
      </c>
      <c r="Q429" s="36">
        <f t="shared" si="8"/>
        <v>456</v>
      </c>
      <c r="R429" s="34"/>
      <c r="S429" s="34" t="s">
        <v>319</v>
      </c>
    </row>
    <row r="430" spans="1:19" ht="57.6" x14ac:dyDescent="0.25">
      <c r="A430" s="46">
        <v>11.17</v>
      </c>
      <c r="B430" s="35" t="s">
        <v>259</v>
      </c>
      <c r="C430" s="35" t="s">
        <v>260</v>
      </c>
      <c r="D430" s="35" t="s">
        <v>256</v>
      </c>
      <c r="E430" s="39"/>
      <c r="F430" s="36"/>
      <c r="G430" s="36">
        <v>40</v>
      </c>
      <c r="H430" s="36"/>
      <c r="I430" s="36"/>
      <c r="J430" s="36"/>
      <c r="K430" s="36"/>
      <c r="L430" s="36"/>
      <c r="M430" s="36"/>
      <c r="N430" s="36"/>
      <c r="O430" s="36"/>
      <c r="P430" s="36"/>
      <c r="Q430" s="36">
        <f t="shared" si="8"/>
        <v>40</v>
      </c>
      <c r="R430" s="34"/>
      <c r="S430" s="34" t="s">
        <v>319</v>
      </c>
    </row>
    <row r="431" spans="1:19" ht="57.6" x14ac:dyDescent="0.25">
      <c r="A431" s="46">
        <v>11.18</v>
      </c>
      <c r="B431" s="35" t="s">
        <v>259</v>
      </c>
      <c r="C431" s="35" t="s">
        <v>260</v>
      </c>
      <c r="D431" s="35" t="s">
        <v>267</v>
      </c>
      <c r="E431" s="39"/>
      <c r="F431" s="36"/>
      <c r="G431" s="36">
        <v>556</v>
      </c>
      <c r="H431" s="36"/>
      <c r="I431" s="36"/>
      <c r="J431" s="36"/>
      <c r="K431" s="36"/>
      <c r="L431" s="36"/>
      <c r="M431" s="36"/>
      <c r="N431" s="36"/>
      <c r="O431" s="36"/>
      <c r="P431" s="36"/>
      <c r="Q431" s="36">
        <f t="shared" si="8"/>
        <v>556</v>
      </c>
      <c r="R431" s="34"/>
      <c r="S431" s="34" t="s">
        <v>319</v>
      </c>
    </row>
    <row r="432" spans="1:19" ht="57.6" x14ac:dyDescent="0.25">
      <c r="A432" s="46">
        <v>11.19</v>
      </c>
      <c r="B432" s="35" t="s">
        <v>259</v>
      </c>
      <c r="C432" s="35" t="s">
        <v>260</v>
      </c>
      <c r="D432" s="35" t="s">
        <v>258</v>
      </c>
      <c r="E432" s="39"/>
      <c r="F432" s="36">
        <v>96</v>
      </c>
      <c r="G432" s="36">
        <v>700</v>
      </c>
      <c r="H432" s="36"/>
      <c r="I432" s="36"/>
      <c r="J432" s="36"/>
      <c r="K432" s="36"/>
      <c r="L432" s="36">
        <v>92</v>
      </c>
      <c r="M432" s="36"/>
      <c r="N432" s="36"/>
      <c r="O432" s="36"/>
      <c r="P432" s="36">
        <v>8</v>
      </c>
      <c r="Q432" s="36">
        <f t="shared" si="8"/>
        <v>896</v>
      </c>
      <c r="R432" s="34"/>
      <c r="S432" s="34" t="s">
        <v>319</v>
      </c>
    </row>
    <row r="433" spans="1:19" ht="57.6" x14ac:dyDescent="0.25">
      <c r="A433" s="46">
        <v>11.2</v>
      </c>
      <c r="B433" s="35" t="s">
        <v>259</v>
      </c>
      <c r="C433" s="35" t="s">
        <v>260</v>
      </c>
      <c r="D433" s="35" t="s">
        <v>268</v>
      </c>
      <c r="E433" s="39"/>
      <c r="F433" s="36">
        <v>40</v>
      </c>
      <c r="G433" s="36">
        <v>16</v>
      </c>
      <c r="H433" s="36"/>
      <c r="I433" s="36"/>
      <c r="J433" s="36"/>
      <c r="K433" s="36"/>
      <c r="L433" s="36">
        <v>164</v>
      </c>
      <c r="M433" s="36"/>
      <c r="N433" s="36"/>
      <c r="O433" s="36"/>
      <c r="P433" s="36"/>
      <c r="Q433" s="36">
        <f t="shared" si="8"/>
        <v>220</v>
      </c>
      <c r="R433" s="34"/>
      <c r="S433" s="34" t="s">
        <v>319</v>
      </c>
    </row>
    <row r="434" spans="1:19" ht="57.6" x14ac:dyDescent="0.25">
      <c r="A434" s="46">
        <v>11.21</v>
      </c>
      <c r="B434" s="35" t="s">
        <v>259</v>
      </c>
      <c r="C434" s="35" t="s">
        <v>260</v>
      </c>
      <c r="D434" s="35" t="s">
        <v>269</v>
      </c>
      <c r="E434" s="39"/>
      <c r="F434" s="36"/>
      <c r="G434" s="36">
        <v>108</v>
      </c>
      <c r="H434" s="36"/>
      <c r="I434" s="36"/>
      <c r="J434" s="36"/>
      <c r="K434" s="36"/>
      <c r="L434" s="36"/>
      <c r="M434" s="36"/>
      <c r="N434" s="36"/>
      <c r="O434" s="36"/>
      <c r="P434" s="36">
        <v>40</v>
      </c>
      <c r="Q434" s="36">
        <f t="shared" si="8"/>
        <v>148</v>
      </c>
      <c r="R434" s="34"/>
      <c r="S434" s="34" t="s">
        <v>319</v>
      </c>
    </row>
    <row r="435" spans="1:19" ht="57.6" x14ac:dyDescent="0.25">
      <c r="A435" s="46">
        <v>11.22</v>
      </c>
      <c r="B435" s="35" t="s">
        <v>259</v>
      </c>
      <c r="C435" s="35" t="s">
        <v>260</v>
      </c>
      <c r="D435" s="35" t="s">
        <v>270</v>
      </c>
      <c r="E435" s="39"/>
      <c r="F435" s="36">
        <v>16</v>
      </c>
      <c r="G435" s="36">
        <v>92</v>
      </c>
      <c r="H435" s="36"/>
      <c r="I435" s="36"/>
      <c r="J435" s="36"/>
      <c r="K435" s="36"/>
      <c r="L435" s="36"/>
      <c r="M435" s="36"/>
      <c r="N435" s="36"/>
      <c r="O435" s="36"/>
      <c r="P435" s="36"/>
      <c r="Q435" s="36">
        <f t="shared" si="8"/>
        <v>108</v>
      </c>
      <c r="R435" s="34"/>
      <c r="S435" s="34" t="s">
        <v>319</v>
      </c>
    </row>
    <row r="436" spans="1:19" ht="57.6" x14ac:dyDescent="0.25">
      <c r="A436" s="46">
        <v>11.23</v>
      </c>
      <c r="B436" s="35" t="s">
        <v>259</v>
      </c>
      <c r="C436" s="35" t="s">
        <v>260</v>
      </c>
      <c r="D436" s="35" t="s">
        <v>271</v>
      </c>
      <c r="E436" s="39"/>
      <c r="F436" s="36">
        <v>20</v>
      </c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>
        <f t="shared" si="8"/>
        <v>20</v>
      </c>
      <c r="R436" s="34"/>
      <c r="S436" s="34" t="s">
        <v>319</v>
      </c>
    </row>
    <row r="437" spans="1:19" ht="57.6" x14ac:dyDescent="0.25">
      <c r="A437" s="46">
        <v>11.24</v>
      </c>
      <c r="B437" s="35" t="s">
        <v>259</v>
      </c>
      <c r="C437" s="35" t="s">
        <v>260</v>
      </c>
      <c r="D437" s="35" t="s">
        <v>272</v>
      </c>
      <c r="E437" s="39"/>
      <c r="F437" s="36">
        <v>4</v>
      </c>
      <c r="G437" s="36">
        <v>24</v>
      </c>
      <c r="H437" s="36"/>
      <c r="I437" s="36"/>
      <c r="J437" s="36"/>
      <c r="K437" s="36"/>
      <c r="L437" s="36"/>
      <c r="M437" s="36"/>
      <c r="N437" s="36"/>
      <c r="O437" s="36"/>
      <c r="P437" s="36"/>
      <c r="Q437" s="36">
        <f t="shared" si="8"/>
        <v>28</v>
      </c>
      <c r="R437" s="34"/>
      <c r="S437" s="34" t="s">
        <v>319</v>
      </c>
    </row>
    <row r="438" spans="1:19" ht="57.6" x14ac:dyDescent="0.25">
      <c r="A438" s="46">
        <v>11.25</v>
      </c>
      <c r="B438" s="35" t="s">
        <v>259</v>
      </c>
      <c r="C438" s="35" t="s">
        <v>260</v>
      </c>
      <c r="D438" s="35" t="s">
        <v>273</v>
      </c>
      <c r="E438" s="39"/>
      <c r="F438" s="36">
        <v>8</v>
      </c>
      <c r="G438" s="36">
        <v>3684</v>
      </c>
      <c r="H438" s="36"/>
      <c r="I438" s="36"/>
      <c r="J438" s="36"/>
      <c r="K438" s="36"/>
      <c r="L438" s="36"/>
      <c r="M438" s="36"/>
      <c r="N438" s="36"/>
      <c r="O438" s="36"/>
      <c r="P438" s="36"/>
      <c r="Q438" s="36">
        <f t="shared" si="8"/>
        <v>3692</v>
      </c>
      <c r="R438" s="34"/>
      <c r="S438" s="34" t="s">
        <v>319</v>
      </c>
    </row>
    <row r="439" spans="1:19" ht="57.6" x14ac:dyDescent="0.25">
      <c r="A439" s="46">
        <v>11.26</v>
      </c>
      <c r="B439" s="35" t="s">
        <v>259</v>
      </c>
      <c r="C439" s="35" t="s">
        <v>260</v>
      </c>
      <c r="D439" s="35" t="s">
        <v>274</v>
      </c>
      <c r="E439" s="39"/>
      <c r="F439" s="36">
        <v>1144</v>
      </c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>
        <f t="shared" si="8"/>
        <v>1144</v>
      </c>
      <c r="R439" s="34"/>
      <c r="S439" s="34" t="s">
        <v>319</v>
      </c>
    </row>
    <row r="440" spans="1:19" ht="57.6" x14ac:dyDescent="0.25">
      <c r="A440" s="46">
        <v>11.27</v>
      </c>
      <c r="B440" s="35" t="s">
        <v>259</v>
      </c>
      <c r="C440" s="35" t="s">
        <v>260</v>
      </c>
      <c r="D440" s="35" t="s">
        <v>257</v>
      </c>
      <c r="E440" s="39"/>
      <c r="F440" s="36">
        <v>60</v>
      </c>
      <c r="G440" s="36">
        <v>328</v>
      </c>
      <c r="H440" s="36"/>
      <c r="I440" s="36"/>
      <c r="J440" s="36"/>
      <c r="K440" s="36"/>
      <c r="L440" s="36">
        <v>188</v>
      </c>
      <c r="M440" s="36"/>
      <c r="N440" s="36"/>
      <c r="O440" s="36"/>
      <c r="P440" s="36">
        <v>4</v>
      </c>
      <c r="Q440" s="36">
        <f t="shared" si="8"/>
        <v>580</v>
      </c>
      <c r="R440" s="34"/>
      <c r="S440" s="34" t="s">
        <v>319</v>
      </c>
    </row>
    <row r="441" spans="1:19" ht="57.6" x14ac:dyDescent="0.25">
      <c r="A441" s="46">
        <v>11.28</v>
      </c>
      <c r="B441" s="35" t="s">
        <v>259</v>
      </c>
      <c r="C441" s="35" t="s">
        <v>260</v>
      </c>
      <c r="D441" s="35" t="s">
        <v>275</v>
      </c>
      <c r="E441" s="39"/>
      <c r="F441" s="36">
        <v>4</v>
      </c>
      <c r="G441" s="36">
        <v>60</v>
      </c>
      <c r="H441" s="36"/>
      <c r="I441" s="36"/>
      <c r="J441" s="36"/>
      <c r="K441" s="36"/>
      <c r="L441" s="36">
        <v>1280</v>
      </c>
      <c r="M441" s="36"/>
      <c r="N441" s="36"/>
      <c r="O441" s="36"/>
      <c r="P441" s="36">
        <v>24</v>
      </c>
      <c r="Q441" s="36">
        <f t="shared" si="8"/>
        <v>1368</v>
      </c>
      <c r="R441" s="34"/>
      <c r="S441" s="34" t="s">
        <v>319</v>
      </c>
    </row>
    <row r="442" spans="1:19" ht="57.6" x14ac:dyDescent="0.25">
      <c r="A442" s="46">
        <v>11.29</v>
      </c>
      <c r="B442" s="35" t="s">
        <v>259</v>
      </c>
      <c r="C442" s="35" t="s">
        <v>260</v>
      </c>
      <c r="D442" s="35" t="s">
        <v>276</v>
      </c>
      <c r="E442" s="39"/>
      <c r="F442" s="36">
        <v>56</v>
      </c>
      <c r="G442" s="36">
        <v>288</v>
      </c>
      <c r="H442" s="36"/>
      <c r="I442" s="36"/>
      <c r="J442" s="36"/>
      <c r="K442" s="36"/>
      <c r="L442" s="36"/>
      <c r="M442" s="36"/>
      <c r="N442" s="36"/>
      <c r="O442" s="36"/>
      <c r="P442" s="36">
        <v>940</v>
      </c>
      <c r="Q442" s="36">
        <f t="shared" si="8"/>
        <v>1284</v>
      </c>
      <c r="R442" s="34"/>
      <c r="S442" s="34" t="s">
        <v>319</v>
      </c>
    </row>
    <row r="443" spans="1:19" ht="57.6" x14ac:dyDescent="0.25">
      <c r="A443" s="46">
        <v>11.3</v>
      </c>
      <c r="B443" s="35" t="s">
        <v>259</v>
      </c>
      <c r="C443" s="35" t="s">
        <v>260</v>
      </c>
      <c r="D443" s="35" t="s">
        <v>277</v>
      </c>
      <c r="E443" s="39"/>
      <c r="F443" s="36">
        <v>60</v>
      </c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>
        <f t="shared" si="8"/>
        <v>60</v>
      </c>
      <c r="R443" s="34"/>
      <c r="S443" s="34" t="s">
        <v>319</v>
      </c>
    </row>
    <row r="444" spans="1:19" ht="57.6" x14ac:dyDescent="0.25">
      <c r="A444" s="46">
        <v>11.31</v>
      </c>
      <c r="B444" s="35" t="s">
        <v>259</v>
      </c>
      <c r="C444" s="35" t="s">
        <v>260</v>
      </c>
      <c r="D444" s="35" t="s">
        <v>278</v>
      </c>
      <c r="E444" s="39"/>
      <c r="F444" s="36">
        <v>24</v>
      </c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>
        <f t="shared" si="8"/>
        <v>24</v>
      </c>
      <c r="R444" s="34"/>
      <c r="S444" s="34" t="s">
        <v>319</v>
      </c>
    </row>
    <row r="445" spans="1:19" ht="57.6" x14ac:dyDescent="0.25">
      <c r="A445" s="46">
        <v>11.32</v>
      </c>
      <c r="B445" s="35" t="s">
        <v>259</v>
      </c>
      <c r="C445" s="35" t="s">
        <v>260</v>
      </c>
      <c r="D445" s="35" t="s">
        <v>279</v>
      </c>
      <c r="E445" s="39"/>
      <c r="F445" s="36">
        <v>4208</v>
      </c>
      <c r="G445" s="36">
        <v>36</v>
      </c>
      <c r="H445" s="36"/>
      <c r="I445" s="36"/>
      <c r="J445" s="36"/>
      <c r="K445" s="36"/>
      <c r="L445" s="36"/>
      <c r="M445" s="36"/>
      <c r="N445" s="36"/>
      <c r="O445" s="36"/>
      <c r="P445" s="36"/>
      <c r="Q445" s="36">
        <f t="shared" si="8"/>
        <v>4244</v>
      </c>
      <c r="R445" s="34"/>
      <c r="S445" s="34" t="s">
        <v>319</v>
      </c>
    </row>
    <row r="446" spans="1:19" ht="57.6" x14ac:dyDescent="0.25">
      <c r="A446" s="46">
        <v>11.33</v>
      </c>
      <c r="B446" s="35" t="s">
        <v>259</v>
      </c>
      <c r="C446" s="35" t="s">
        <v>260</v>
      </c>
      <c r="D446" s="35" t="s">
        <v>280</v>
      </c>
      <c r="E446" s="39"/>
      <c r="F446" s="36"/>
      <c r="G446" s="36">
        <v>24</v>
      </c>
      <c r="H446" s="36"/>
      <c r="I446" s="36"/>
      <c r="J446" s="36"/>
      <c r="K446" s="36"/>
      <c r="L446" s="36"/>
      <c r="M446" s="36"/>
      <c r="N446" s="36"/>
      <c r="O446" s="36"/>
      <c r="P446" s="36"/>
      <c r="Q446" s="36">
        <f t="shared" si="8"/>
        <v>24</v>
      </c>
      <c r="R446" s="34"/>
      <c r="S446" s="34" t="s">
        <v>319</v>
      </c>
    </row>
    <row r="447" spans="1:19" ht="57.6" x14ac:dyDescent="0.25">
      <c r="A447" s="46">
        <v>11.34</v>
      </c>
      <c r="B447" s="35" t="s">
        <v>259</v>
      </c>
      <c r="C447" s="35" t="s">
        <v>260</v>
      </c>
      <c r="D447" s="35" t="s">
        <v>281</v>
      </c>
      <c r="E447" s="39"/>
      <c r="F447" s="36"/>
      <c r="G447" s="36">
        <v>14324</v>
      </c>
      <c r="H447" s="36"/>
      <c r="I447" s="36"/>
      <c r="J447" s="36"/>
      <c r="K447" s="36"/>
      <c r="L447" s="36"/>
      <c r="M447" s="36"/>
      <c r="N447" s="36"/>
      <c r="O447" s="36"/>
      <c r="P447" s="36"/>
      <c r="Q447" s="36">
        <f t="shared" ref="Q447" si="9">SUM(E447:P447)</f>
        <v>14324</v>
      </c>
      <c r="R447" s="34"/>
      <c r="S447" s="34" t="s">
        <v>319</v>
      </c>
    </row>
    <row r="448" spans="1:19" x14ac:dyDescent="0.25">
      <c r="A448" s="49"/>
      <c r="B448" s="43" t="s">
        <v>114</v>
      </c>
      <c r="C448" s="43" t="s">
        <v>574</v>
      </c>
      <c r="D448" s="43"/>
      <c r="E448" s="47"/>
      <c r="F448" s="45"/>
      <c r="G448" s="45"/>
      <c r="H448" s="45"/>
      <c r="I448" s="45"/>
      <c r="J448" s="45"/>
      <c r="K448" s="45"/>
      <c r="L448" s="45"/>
      <c r="M448" s="45"/>
      <c r="N448" s="45"/>
      <c r="O448" s="45"/>
      <c r="P448" s="45"/>
      <c r="Q448" s="45">
        <f>SUM(Q414:Q447)</f>
        <v>40500</v>
      </c>
      <c r="R448" s="42"/>
      <c r="S448" s="47"/>
    </row>
  </sheetData>
  <autoFilter ref="A5:S448" xr:uid="{00000000-0009-0000-0000-000006000000}"/>
  <mergeCells count="11">
    <mergeCell ref="A1:S1"/>
    <mergeCell ref="A2:S2"/>
    <mergeCell ref="A4:C4"/>
    <mergeCell ref="E4:S4"/>
    <mergeCell ref="E5:Q5"/>
    <mergeCell ref="A5:A6"/>
    <mergeCell ref="B5:B6"/>
    <mergeCell ref="C5:C6"/>
    <mergeCell ref="D5:D6"/>
    <mergeCell ref="R5:R6"/>
    <mergeCell ref="S5:S6"/>
  </mergeCells>
  <phoneticPr fontId="21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13"/>
  <sheetViews>
    <sheetView workbookViewId="0">
      <pane xSplit="9" ySplit="6" topLeftCell="J40" activePane="bottomRight" state="frozen"/>
      <selection pane="topRight"/>
      <selection pane="bottomLeft"/>
      <selection pane="bottomRight" activeCell="E48" sqref="E48"/>
    </sheetView>
  </sheetViews>
  <sheetFormatPr defaultColWidth="9" defaultRowHeight="14.4" x14ac:dyDescent="0.25"/>
  <cols>
    <col min="1" max="1" width="7.44140625" style="21" customWidth="1"/>
    <col min="2" max="2" width="5.77734375" style="21" customWidth="1"/>
    <col min="3" max="3" width="10" style="22" customWidth="1"/>
    <col min="4" max="4" width="11.33203125" style="22" customWidth="1"/>
    <col min="5" max="5" width="16.44140625" style="22" customWidth="1"/>
    <col min="6" max="6" width="16.77734375" style="23" customWidth="1"/>
    <col min="7" max="7" width="7.44140625" style="24" customWidth="1"/>
    <col min="8" max="8" width="5.21875" style="22" customWidth="1"/>
    <col min="9" max="9" width="8" customWidth="1"/>
  </cols>
  <sheetData>
    <row r="1" spans="1:9" ht="21.6" x14ac:dyDescent="0.4">
      <c r="A1" s="143" t="s">
        <v>69</v>
      </c>
      <c r="B1" s="143"/>
      <c r="C1" s="143"/>
      <c r="D1" s="143"/>
      <c r="E1" s="143"/>
      <c r="F1" s="143"/>
      <c r="G1" s="143"/>
      <c r="H1" s="143"/>
      <c r="I1" s="143"/>
    </row>
    <row r="2" spans="1:9" ht="22.2" x14ac:dyDescent="0.3">
      <c r="A2" s="144" t="s">
        <v>282</v>
      </c>
      <c r="B2" s="144"/>
      <c r="C2" s="144"/>
      <c r="D2" s="144"/>
      <c r="E2" s="144"/>
      <c r="F2" s="144"/>
      <c r="G2" s="144"/>
      <c r="H2" s="144"/>
      <c r="I2" s="144"/>
    </row>
    <row r="3" spans="1:9" x14ac:dyDescent="0.25">
      <c r="A3" s="25" t="s">
        <v>71</v>
      </c>
      <c r="B3" s="25"/>
      <c r="C3" s="26"/>
      <c r="D3" s="26"/>
      <c r="E3" s="26"/>
      <c r="F3" s="27"/>
      <c r="G3" s="28"/>
      <c r="H3" s="29"/>
      <c r="I3" s="38"/>
    </row>
    <row r="4" spans="1:9" x14ac:dyDescent="0.25">
      <c r="A4" s="145" t="s">
        <v>283</v>
      </c>
      <c r="B4" s="145"/>
      <c r="C4" s="145"/>
      <c r="D4" s="145"/>
      <c r="E4" s="145"/>
      <c r="F4" s="30"/>
      <c r="G4" s="146"/>
      <c r="H4" s="146"/>
      <c r="I4" s="146"/>
    </row>
    <row r="5" spans="1:9" ht="17.100000000000001" customHeight="1" x14ac:dyDescent="0.25">
      <c r="A5" s="148" t="s">
        <v>1</v>
      </c>
      <c r="B5" s="148" t="s">
        <v>575</v>
      </c>
      <c r="C5" s="147" t="s">
        <v>2</v>
      </c>
      <c r="D5" s="147"/>
      <c r="E5" s="147" t="s">
        <v>4</v>
      </c>
      <c r="F5" s="147" t="s">
        <v>74</v>
      </c>
      <c r="G5" s="147" t="s">
        <v>6</v>
      </c>
      <c r="H5" s="150" t="s">
        <v>5</v>
      </c>
      <c r="I5" s="147" t="s">
        <v>10</v>
      </c>
    </row>
    <row r="6" spans="1:9" ht="17.100000000000001" customHeight="1" x14ac:dyDescent="0.25">
      <c r="A6" s="148"/>
      <c r="B6" s="148"/>
      <c r="C6" s="32" t="s">
        <v>576</v>
      </c>
      <c r="D6" s="32" t="s">
        <v>577</v>
      </c>
      <c r="E6" s="147"/>
      <c r="F6" s="147"/>
      <c r="G6" s="147"/>
      <c r="H6" s="150"/>
      <c r="I6" s="147"/>
    </row>
    <row r="7" spans="1:9" ht="28.8" x14ac:dyDescent="0.25">
      <c r="A7" s="33" t="s">
        <v>578</v>
      </c>
      <c r="B7" s="33" t="s">
        <v>579</v>
      </c>
      <c r="C7" s="34" t="s">
        <v>580</v>
      </c>
      <c r="D7" s="34" t="s">
        <v>581</v>
      </c>
      <c r="E7" s="35" t="s">
        <v>582</v>
      </c>
      <c r="F7" s="35" t="s">
        <v>583</v>
      </c>
      <c r="G7" s="36">
        <v>1</v>
      </c>
      <c r="H7" s="34" t="s">
        <v>340</v>
      </c>
      <c r="I7" s="39"/>
    </row>
    <row r="8" spans="1:9" ht="28.8" x14ac:dyDescent="0.25">
      <c r="A8" s="33" t="s">
        <v>584</v>
      </c>
      <c r="B8" s="33" t="s">
        <v>579</v>
      </c>
      <c r="C8" s="34" t="s">
        <v>580</v>
      </c>
      <c r="D8" s="34" t="s">
        <v>585</v>
      </c>
      <c r="E8" s="35" t="s">
        <v>582</v>
      </c>
      <c r="F8" s="35" t="s">
        <v>583</v>
      </c>
      <c r="G8" s="36">
        <v>1</v>
      </c>
      <c r="H8" s="34" t="s">
        <v>340</v>
      </c>
      <c r="I8" s="39"/>
    </row>
    <row r="9" spans="1:9" ht="28.8" x14ac:dyDescent="0.25">
      <c r="A9" s="33" t="s">
        <v>586</v>
      </c>
      <c r="B9" s="33" t="s">
        <v>579</v>
      </c>
      <c r="C9" s="34" t="s">
        <v>580</v>
      </c>
      <c r="D9" s="34" t="s">
        <v>587</v>
      </c>
      <c r="E9" s="35" t="s">
        <v>582</v>
      </c>
      <c r="F9" s="35" t="s">
        <v>583</v>
      </c>
      <c r="G9" s="36">
        <v>1</v>
      </c>
      <c r="H9" s="34" t="s">
        <v>340</v>
      </c>
      <c r="I9" s="39"/>
    </row>
    <row r="10" spans="1:9" ht="28.8" x14ac:dyDescent="0.25">
      <c r="A10" s="33" t="s">
        <v>588</v>
      </c>
      <c r="B10" s="33" t="s">
        <v>579</v>
      </c>
      <c r="C10" s="34" t="s">
        <v>580</v>
      </c>
      <c r="D10" s="37" t="s">
        <v>589</v>
      </c>
      <c r="E10" s="35" t="s">
        <v>582</v>
      </c>
      <c r="F10" s="35" t="s">
        <v>583</v>
      </c>
      <c r="G10" s="36">
        <v>1</v>
      </c>
      <c r="H10" s="34" t="s">
        <v>340</v>
      </c>
      <c r="I10" s="39"/>
    </row>
    <row r="11" spans="1:9" ht="28.8" x14ac:dyDescent="0.25">
      <c r="A11" s="33" t="s">
        <v>590</v>
      </c>
      <c r="B11" s="33" t="s">
        <v>579</v>
      </c>
      <c r="C11" s="34" t="s">
        <v>580</v>
      </c>
      <c r="D11" s="37" t="s">
        <v>591</v>
      </c>
      <c r="E11" s="35" t="s">
        <v>582</v>
      </c>
      <c r="F11" s="35" t="s">
        <v>583</v>
      </c>
      <c r="G11" s="36">
        <v>1</v>
      </c>
      <c r="H11" s="34" t="s">
        <v>340</v>
      </c>
      <c r="I11" s="39"/>
    </row>
    <row r="12" spans="1:9" x14ac:dyDescent="0.25">
      <c r="A12" s="33" t="s">
        <v>592</v>
      </c>
      <c r="B12" s="33" t="s">
        <v>579</v>
      </c>
      <c r="C12" s="34" t="s">
        <v>593</v>
      </c>
      <c r="D12" s="34" t="s">
        <v>594</v>
      </c>
      <c r="E12" s="35" t="s">
        <v>582</v>
      </c>
      <c r="F12" s="35" t="s">
        <v>595</v>
      </c>
      <c r="G12" s="36">
        <v>1</v>
      </c>
      <c r="H12" s="34" t="s">
        <v>340</v>
      </c>
      <c r="I12" s="39"/>
    </row>
    <row r="13" spans="1:9" x14ac:dyDescent="0.25">
      <c r="A13" s="33" t="s">
        <v>596</v>
      </c>
      <c r="B13" s="33" t="s">
        <v>579</v>
      </c>
      <c r="C13" s="34" t="s">
        <v>593</v>
      </c>
      <c r="D13" s="34" t="s">
        <v>597</v>
      </c>
      <c r="E13" s="35" t="s">
        <v>582</v>
      </c>
      <c r="F13" s="35" t="s">
        <v>595</v>
      </c>
      <c r="G13" s="36">
        <v>1</v>
      </c>
      <c r="H13" s="34" t="s">
        <v>340</v>
      </c>
      <c r="I13" s="39"/>
    </row>
    <row r="14" spans="1:9" x14ac:dyDescent="0.25">
      <c r="A14" s="33" t="s">
        <v>598</v>
      </c>
      <c r="B14" s="33" t="s">
        <v>579</v>
      </c>
      <c r="C14" s="34" t="s">
        <v>593</v>
      </c>
      <c r="D14" s="34" t="s">
        <v>599</v>
      </c>
      <c r="E14" s="35" t="s">
        <v>582</v>
      </c>
      <c r="F14" s="35" t="s">
        <v>595</v>
      </c>
      <c r="G14" s="36">
        <v>1</v>
      </c>
      <c r="H14" s="34" t="s">
        <v>340</v>
      </c>
      <c r="I14" s="39"/>
    </row>
    <row r="15" spans="1:9" x14ac:dyDescent="0.25">
      <c r="A15" s="33" t="s">
        <v>600</v>
      </c>
      <c r="B15" s="33" t="s">
        <v>579</v>
      </c>
      <c r="C15" s="34" t="s">
        <v>593</v>
      </c>
      <c r="D15" s="34" t="s">
        <v>601</v>
      </c>
      <c r="E15" s="35" t="s">
        <v>582</v>
      </c>
      <c r="F15" s="35" t="s">
        <v>595</v>
      </c>
      <c r="G15" s="36">
        <v>1</v>
      </c>
      <c r="H15" s="34" t="s">
        <v>340</v>
      </c>
      <c r="I15" s="39"/>
    </row>
    <row r="16" spans="1:9" ht="28.8" x14ac:dyDescent="0.25">
      <c r="A16" s="33" t="s">
        <v>602</v>
      </c>
      <c r="B16" s="33" t="s">
        <v>579</v>
      </c>
      <c r="C16" s="34" t="s">
        <v>593</v>
      </c>
      <c r="D16" s="34" t="s">
        <v>603</v>
      </c>
      <c r="E16" s="35" t="s">
        <v>582</v>
      </c>
      <c r="F16" s="35" t="s">
        <v>604</v>
      </c>
      <c r="G16" s="36">
        <v>1</v>
      </c>
      <c r="H16" s="34" t="s">
        <v>340</v>
      </c>
      <c r="I16" s="39"/>
    </row>
    <row r="17" spans="1:10" ht="28.8" x14ac:dyDescent="0.25">
      <c r="A17" s="33" t="s">
        <v>605</v>
      </c>
      <c r="B17" s="33" t="s">
        <v>579</v>
      </c>
      <c r="C17" s="34" t="s">
        <v>606</v>
      </c>
      <c r="D17" s="34" t="s">
        <v>607</v>
      </c>
      <c r="E17" s="35" t="s">
        <v>582</v>
      </c>
      <c r="F17" s="35" t="s">
        <v>608</v>
      </c>
      <c r="G17" s="36">
        <v>1</v>
      </c>
      <c r="H17" s="34" t="s">
        <v>340</v>
      </c>
      <c r="I17" s="39"/>
    </row>
    <row r="18" spans="1:10" ht="28.8" x14ac:dyDescent="0.25">
      <c r="A18" s="33" t="s">
        <v>609</v>
      </c>
      <c r="B18" s="33" t="s">
        <v>579</v>
      </c>
      <c r="C18" s="34" t="s">
        <v>606</v>
      </c>
      <c r="D18" s="34" t="s">
        <v>610</v>
      </c>
      <c r="E18" s="35" t="s">
        <v>582</v>
      </c>
      <c r="F18" s="35" t="s">
        <v>608</v>
      </c>
      <c r="G18" s="36">
        <v>1</v>
      </c>
      <c r="H18" s="34" t="s">
        <v>340</v>
      </c>
      <c r="I18" s="39"/>
      <c r="J18" s="22"/>
    </row>
    <row r="19" spans="1:10" ht="28.8" x14ac:dyDescent="0.25">
      <c r="A19" s="33" t="s">
        <v>611</v>
      </c>
      <c r="B19" s="33" t="s">
        <v>579</v>
      </c>
      <c r="C19" s="34" t="s">
        <v>606</v>
      </c>
      <c r="D19" s="34" t="s">
        <v>612</v>
      </c>
      <c r="E19" s="35" t="s">
        <v>582</v>
      </c>
      <c r="F19" s="35" t="s">
        <v>608</v>
      </c>
      <c r="G19" s="36">
        <v>1</v>
      </c>
      <c r="H19" s="34" t="s">
        <v>340</v>
      </c>
      <c r="I19" s="39"/>
    </row>
    <row r="20" spans="1:10" ht="28.8" x14ac:dyDescent="0.25">
      <c r="A20" s="33" t="s">
        <v>613</v>
      </c>
      <c r="B20" s="33" t="s">
        <v>579</v>
      </c>
      <c r="C20" s="34" t="s">
        <v>606</v>
      </c>
      <c r="D20" s="34" t="s">
        <v>614</v>
      </c>
      <c r="E20" s="35" t="s">
        <v>582</v>
      </c>
      <c r="F20" s="35" t="s">
        <v>608</v>
      </c>
      <c r="G20" s="36">
        <v>1</v>
      </c>
      <c r="H20" s="34" t="s">
        <v>340</v>
      </c>
      <c r="I20" s="39"/>
    </row>
    <row r="21" spans="1:10" ht="28.8" x14ac:dyDescent="0.25">
      <c r="A21" s="33" t="s">
        <v>615</v>
      </c>
      <c r="B21" s="33" t="s">
        <v>579</v>
      </c>
      <c r="C21" s="34" t="s">
        <v>606</v>
      </c>
      <c r="D21" s="34" t="s">
        <v>616</v>
      </c>
      <c r="E21" s="35" t="s">
        <v>582</v>
      </c>
      <c r="F21" s="35" t="s">
        <v>608</v>
      </c>
      <c r="G21" s="36">
        <v>1</v>
      </c>
      <c r="H21" s="34" t="s">
        <v>340</v>
      </c>
      <c r="I21" s="39"/>
    </row>
    <row r="22" spans="1:10" x14ac:dyDescent="0.25">
      <c r="A22" s="33" t="s">
        <v>617</v>
      </c>
      <c r="B22" s="33" t="s">
        <v>579</v>
      </c>
      <c r="C22" s="34" t="s">
        <v>618</v>
      </c>
      <c r="D22" s="34" t="s">
        <v>619</v>
      </c>
      <c r="E22" s="35" t="s">
        <v>620</v>
      </c>
      <c r="F22" s="35" t="s">
        <v>621</v>
      </c>
      <c r="G22" s="36">
        <v>1</v>
      </c>
      <c r="H22" s="34" t="s">
        <v>340</v>
      </c>
      <c r="I22" s="39"/>
    </row>
    <row r="23" spans="1:10" x14ac:dyDescent="0.25">
      <c r="A23" s="33" t="s">
        <v>622</v>
      </c>
      <c r="B23" s="33" t="s">
        <v>579</v>
      </c>
      <c r="C23" s="34" t="s">
        <v>618</v>
      </c>
      <c r="D23" s="34" t="s">
        <v>623</v>
      </c>
      <c r="E23" s="35" t="s">
        <v>620</v>
      </c>
      <c r="F23" s="35" t="s">
        <v>624</v>
      </c>
      <c r="G23" s="36">
        <v>1</v>
      </c>
      <c r="H23" s="34" t="s">
        <v>340</v>
      </c>
      <c r="I23" s="39"/>
    </row>
    <row r="24" spans="1:10" x14ac:dyDescent="0.25">
      <c r="A24" s="33" t="s">
        <v>625</v>
      </c>
      <c r="B24" s="33" t="s">
        <v>579</v>
      </c>
      <c r="C24" s="34" t="s">
        <v>618</v>
      </c>
      <c r="D24" s="34" t="s">
        <v>626</v>
      </c>
      <c r="E24" s="35" t="s">
        <v>620</v>
      </c>
      <c r="F24" s="35" t="s">
        <v>624</v>
      </c>
      <c r="G24" s="36">
        <v>1</v>
      </c>
      <c r="H24" s="34" t="s">
        <v>340</v>
      </c>
      <c r="I24" s="39"/>
    </row>
    <row r="25" spans="1:10" x14ac:dyDescent="0.25">
      <c r="A25" s="33" t="s">
        <v>627</v>
      </c>
      <c r="B25" s="33" t="s">
        <v>579</v>
      </c>
      <c r="C25" s="34" t="s">
        <v>618</v>
      </c>
      <c r="D25" s="34" t="s">
        <v>628</v>
      </c>
      <c r="E25" s="35" t="s">
        <v>620</v>
      </c>
      <c r="F25" s="35" t="s">
        <v>624</v>
      </c>
      <c r="G25" s="36">
        <v>1</v>
      </c>
      <c r="H25" s="34" t="s">
        <v>340</v>
      </c>
      <c r="I25" s="39"/>
    </row>
    <row r="26" spans="1:10" x14ac:dyDescent="0.25">
      <c r="A26" s="33" t="s">
        <v>629</v>
      </c>
      <c r="B26" s="33" t="s">
        <v>579</v>
      </c>
      <c r="C26" s="34" t="s">
        <v>618</v>
      </c>
      <c r="D26" s="34" t="s">
        <v>630</v>
      </c>
      <c r="E26" s="35" t="s">
        <v>620</v>
      </c>
      <c r="F26" s="35" t="s">
        <v>624</v>
      </c>
      <c r="G26" s="36">
        <v>1</v>
      </c>
      <c r="H26" s="34" t="s">
        <v>340</v>
      </c>
      <c r="I26" s="39"/>
    </row>
    <row r="27" spans="1:10" x14ac:dyDescent="0.25">
      <c r="A27" s="33" t="s">
        <v>631</v>
      </c>
      <c r="B27" s="33" t="s">
        <v>579</v>
      </c>
      <c r="C27" s="34" t="s">
        <v>618</v>
      </c>
      <c r="D27" s="34" t="s">
        <v>632</v>
      </c>
      <c r="E27" s="35" t="s">
        <v>620</v>
      </c>
      <c r="F27" s="35" t="s">
        <v>624</v>
      </c>
      <c r="G27" s="36">
        <v>1</v>
      </c>
      <c r="H27" s="34" t="s">
        <v>340</v>
      </c>
      <c r="I27" s="39"/>
    </row>
    <row r="28" spans="1:10" x14ac:dyDescent="0.25">
      <c r="A28" s="33" t="s">
        <v>633</v>
      </c>
      <c r="B28" s="33" t="s">
        <v>579</v>
      </c>
      <c r="C28" s="34" t="s">
        <v>618</v>
      </c>
      <c r="D28" s="34" t="s">
        <v>634</v>
      </c>
      <c r="E28" s="35" t="s">
        <v>620</v>
      </c>
      <c r="F28" s="35" t="s">
        <v>621</v>
      </c>
      <c r="G28" s="36">
        <v>1</v>
      </c>
      <c r="H28" s="34" t="s">
        <v>340</v>
      </c>
      <c r="I28" s="39"/>
    </row>
    <row r="29" spans="1:10" x14ac:dyDescent="0.25">
      <c r="A29" s="33" t="s">
        <v>635</v>
      </c>
      <c r="B29" s="33" t="s">
        <v>579</v>
      </c>
      <c r="C29" s="34" t="s">
        <v>618</v>
      </c>
      <c r="D29" s="34" t="s">
        <v>636</v>
      </c>
      <c r="E29" s="35" t="s">
        <v>620</v>
      </c>
      <c r="F29" s="35" t="s">
        <v>624</v>
      </c>
      <c r="G29" s="36">
        <v>1</v>
      </c>
      <c r="H29" s="34" t="s">
        <v>340</v>
      </c>
      <c r="I29" s="39"/>
    </row>
    <row r="30" spans="1:10" ht="28.8" x14ac:dyDescent="0.25">
      <c r="A30" s="33" t="s">
        <v>637</v>
      </c>
      <c r="B30" s="33" t="s">
        <v>579</v>
      </c>
      <c r="C30" s="34" t="s">
        <v>638</v>
      </c>
      <c r="D30" s="34" t="s">
        <v>639</v>
      </c>
      <c r="E30" s="35" t="s">
        <v>640</v>
      </c>
      <c r="F30" s="35" t="s">
        <v>641</v>
      </c>
      <c r="G30" s="36">
        <v>1</v>
      </c>
      <c r="H30" s="34" t="s">
        <v>340</v>
      </c>
      <c r="I30" s="39"/>
    </row>
    <row r="31" spans="1:10" ht="28.8" x14ac:dyDescent="0.25">
      <c r="A31" s="33" t="s">
        <v>642</v>
      </c>
      <c r="B31" s="33" t="s">
        <v>579</v>
      </c>
      <c r="C31" s="34" t="s">
        <v>638</v>
      </c>
      <c r="D31" s="34" t="s">
        <v>643</v>
      </c>
      <c r="E31" s="35" t="s">
        <v>640</v>
      </c>
      <c r="F31" s="35" t="s">
        <v>641</v>
      </c>
      <c r="G31" s="36">
        <v>1</v>
      </c>
      <c r="H31" s="34" t="s">
        <v>340</v>
      </c>
      <c r="I31" s="39"/>
    </row>
    <row r="32" spans="1:10" ht="28.8" x14ac:dyDescent="0.25">
      <c r="A32" s="33" t="s">
        <v>644</v>
      </c>
      <c r="B32" s="33" t="s">
        <v>579</v>
      </c>
      <c r="C32" s="34" t="s">
        <v>638</v>
      </c>
      <c r="D32" s="34" t="s">
        <v>645</v>
      </c>
      <c r="E32" s="35" t="s">
        <v>640</v>
      </c>
      <c r="F32" s="35" t="s">
        <v>641</v>
      </c>
      <c r="G32" s="36">
        <v>1</v>
      </c>
      <c r="H32" s="34" t="s">
        <v>340</v>
      </c>
      <c r="I32" s="39"/>
    </row>
    <row r="33" spans="1:9" ht="28.8" x14ac:dyDescent="0.25">
      <c r="A33" s="33" t="s">
        <v>646</v>
      </c>
      <c r="B33" s="33" t="s">
        <v>579</v>
      </c>
      <c r="C33" s="34" t="s">
        <v>638</v>
      </c>
      <c r="D33" s="34" t="s">
        <v>647</v>
      </c>
      <c r="E33" s="35" t="s">
        <v>640</v>
      </c>
      <c r="F33" s="35" t="s">
        <v>641</v>
      </c>
      <c r="G33" s="36">
        <v>1</v>
      </c>
      <c r="H33" s="34" t="s">
        <v>340</v>
      </c>
      <c r="I33" s="39"/>
    </row>
    <row r="34" spans="1:9" ht="28.8" x14ac:dyDescent="0.25">
      <c r="A34" s="33" t="s">
        <v>648</v>
      </c>
      <c r="B34" s="33" t="s">
        <v>579</v>
      </c>
      <c r="C34" s="34" t="s">
        <v>638</v>
      </c>
      <c r="D34" s="34" t="s">
        <v>649</v>
      </c>
      <c r="E34" s="35" t="s">
        <v>640</v>
      </c>
      <c r="F34" s="35" t="s">
        <v>641</v>
      </c>
      <c r="G34" s="36">
        <v>1</v>
      </c>
      <c r="H34" s="34" t="s">
        <v>340</v>
      </c>
      <c r="I34" s="39"/>
    </row>
    <row r="35" spans="1:9" ht="28.8" x14ac:dyDescent="0.25">
      <c r="A35" s="33" t="s">
        <v>650</v>
      </c>
      <c r="B35" s="33" t="s">
        <v>579</v>
      </c>
      <c r="C35" s="34" t="s">
        <v>638</v>
      </c>
      <c r="D35" s="34" t="s">
        <v>651</v>
      </c>
      <c r="E35" s="35" t="s">
        <v>640</v>
      </c>
      <c r="F35" s="35" t="s">
        <v>641</v>
      </c>
      <c r="G35" s="36">
        <v>1</v>
      </c>
      <c r="H35" s="34" t="s">
        <v>340</v>
      </c>
      <c r="I35" s="39"/>
    </row>
    <row r="36" spans="1:9" ht="28.8" x14ac:dyDescent="0.25">
      <c r="A36" s="33" t="s">
        <v>652</v>
      </c>
      <c r="B36" s="33" t="s">
        <v>579</v>
      </c>
      <c r="C36" s="34" t="s">
        <v>638</v>
      </c>
      <c r="D36" s="34" t="s">
        <v>653</v>
      </c>
      <c r="E36" s="35" t="s">
        <v>640</v>
      </c>
      <c r="F36" s="35" t="s">
        <v>641</v>
      </c>
      <c r="G36" s="36">
        <v>1</v>
      </c>
      <c r="H36" s="34" t="s">
        <v>340</v>
      </c>
      <c r="I36" s="39"/>
    </row>
    <row r="37" spans="1:9" ht="28.8" x14ac:dyDescent="0.25">
      <c r="A37" s="33" t="s">
        <v>654</v>
      </c>
      <c r="B37" s="33" t="s">
        <v>579</v>
      </c>
      <c r="C37" s="34" t="s">
        <v>638</v>
      </c>
      <c r="D37" s="34" t="s">
        <v>655</v>
      </c>
      <c r="E37" s="35" t="s">
        <v>640</v>
      </c>
      <c r="F37" s="35" t="s">
        <v>641</v>
      </c>
      <c r="G37" s="36">
        <v>1</v>
      </c>
      <c r="H37" s="34" t="s">
        <v>340</v>
      </c>
      <c r="I37" s="39"/>
    </row>
    <row r="38" spans="1:9" ht="28.8" x14ac:dyDescent="0.25">
      <c r="A38" s="33" t="s">
        <v>656</v>
      </c>
      <c r="B38" s="33" t="s">
        <v>579</v>
      </c>
      <c r="C38" s="34" t="s">
        <v>638</v>
      </c>
      <c r="D38" s="34" t="s">
        <v>657</v>
      </c>
      <c r="E38" s="35" t="s">
        <v>640</v>
      </c>
      <c r="F38" s="35" t="s">
        <v>641</v>
      </c>
      <c r="G38" s="36">
        <v>1</v>
      </c>
      <c r="H38" s="34" t="s">
        <v>340</v>
      </c>
      <c r="I38" s="39"/>
    </row>
    <row r="39" spans="1:9" ht="28.8" x14ac:dyDescent="0.25">
      <c r="A39" s="33" t="s">
        <v>658</v>
      </c>
      <c r="B39" s="33" t="s">
        <v>579</v>
      </c>
      <c r="C39" s="34" t="s">
        <v>638</v>
      </c>
      <c r="D39" s="34" t="s">
        <v>659</v>
      </c>
      <c r="E39" s="35" t="s">
        <v>640</v>
      </c>
      <c r="F39" s="35" t="s">
        <v>641</v>
      </c>
      <c r="G39" s="36">
        <v>1</v>
      </c>
      <c r="H39" s="34" t="s">
        <v>340</v>
      </c>
      <c r="I39" s="39"/>
    </row>
    <row r="40" spans="1:9" ht="28.8" x14ac:dyDescent="0.25">
      <c r="A40" s="33" t="s">
        <v>660</v>
      </c>
      <c r="B40" s="33" t="s">
        <v>579</v>
      </c>
      <c r="C40" s="34" t="s">
        <v>638</v>
      </c>
      <c r="D40" s="34" t="s">
        <v>661</v>
      </c>
      <c r="E40" s="35" t="s">
        <v>640</v>
      </c>
      <c r="F40" s="35" t="s">
        <v>641</v>
      </c>
      <c r="G40" s="36">
        <v>1</v>
      </c>
      <c r="H40" s="34" t="s">
        <v>340</v>
      </c>
      <c r="I40" s="39"/>
    </row>
    <row r="41" spans="1:9" ht="28.8" x14ac:dyDescent="0.25">
      <c r="A41" s="33" t="s">
        <v>662</v>
      </c>
      <c r="B41" s="33" t="s">
        <v>579</v>
      </c>
      <c r="C41" s="34" t="s">
        <v>638</v>
      </c>
      <c r="D41" s="34" t="s">
        <v>663</v>
      </c>
      <c r="E41" s="35" t="s">
        <v>640</v>
      </c>
      <c r="F41" s="35" t="s">
        <v>641</v>
      </c>
      <c r="G41" s="36">
        <v>1</v>
      </c>
      <c r="H41" s="34" t="s">
        <v>340</v>
      </c>
      <c r="I41" s="39"/>
    </row>
    <row r="42" spans="1:9" x14ac:dyDescent="0.25">
      <c r="A42" s="33" t="s">
        <v>664</v>
      </c>
      <c r="B42" s="33" t="s">
        <v>579</v>
      </c>
      <c r="C42" s="34" t="s">
        <v>638</v>
      </c>
      <c r="D42" s="34" t="s">
        <v>665</v>
      </c>
      <c r="E42" s="35" t="s">
        <v>666</v>
      </c>
      <c r="F42" s="35" t="s">
        <v>104</v>
      </c>
      <c r="G42" s="36">
        <v>1</v>
      </c>
      <c r="H42" s="34" t="s">
        <v>340</v>
      </c>
      <c r="I42" s="39"/>
    </row>
    <row r="43" spans="1:9" x14ac:dyDescent="0.25">
      <c r="A43" s="33" t="s">
        <v>667</v>
      </c>
      <c r="B43" s="33" t="s">
        <v>579</v>
      </c>
      <c r="C43" s="34" t="s">
        <v>638</v>
      </c>
      <c r="D43" s="34" t="s">
        <v>668</v>
      </c>
      <c r="E43" s="35" t="s">
        <v>666</v>
      </c>
      <c r="F43" s="35" t="s">
        <v>104</v>
      </c>
      <c r="G43" s="36">
        <v>1</v>
      </c>
      <c r="H43" s="34" t="s">
        <v>340</v>
      </c>
      <c r="I43" s="39"/>
    </row>
    <row r="44" spans="1:9" x14ac:dyDescent="0.25">
      <c r="A44" s="33" t="s">
        <v>669</v>
      </c>
      <c r="B44" s="33" t="s">
        <v>579</v>
      </c>
      <c r="C44" s="34" t="s">
        <v>638</v>
      </c>
      <c r="D44" s="34" t="s">
        <v>670</v>
      </c>
      <c r="E44" s="35" t="s">
        <v>666</v>
      </c>
      <c r="F44" s="35" t="s">
        <v>104</v>
      </c>
      <c r="G44" s="36">
        <v>1</v>
      </c>
      <c r="H44" s="34" t="s">
        <v>340</v>
      </c>
      <c r="I44" s="39"/>
    </row>
    <row r="45" spans="1:9" x14ac:dyDescent="0.25">
      <c r="A45" s="33" t="s">
        <v>671</v>
      </c>
      <c r="B45" s="33" t="s">
        <v>579</v>
      </c>
      <c r="C45" s="34" t="s">
        <v>638</v>
      </c>
      <c r="D45" s="34" t="s">
        <v>672</v>
      </c>
      <c r="E45" s="35" t="s">
        <v>666</v>
      </c>
      <c r="F45" s="35" t="s">
        <v>104</v>
      </c>
      <c r="G45" s="36">
        <v>1</v>
      </c>
      <c r="H45" s="34" t="s">
        <v>340</v>
      </c>
      <c r="I45" s="39"/>
    </row>
    <row r="46" spans="1:9" x14ac:dyDescent="0.25">
      <c r="A46" s="33" t="s">
        <v>673</v>
      </c>
      <c r="B46" s="33" t="s">
        <v>579</v>
      </c>
      <c r="C46" s="34" t="s">
        <v>638</v>
      </c>
      <c r="D46" s="34" t="s">
        <v>674</v>
      </c>
      <c r="E46" s="35" t="s">
        <v>666</v>
      </c>
      <c r="F46" s="35" t="s">
        <v>104</v>
      </c>
      <c r="G46" s="36">
        <v>1</v>
      </c>
      <c r="H46" s="34" t="s">
        <v>340</v>
      </c>
      <c r="I46" s="39"/>
    </row>
    <row r="47" spans="1:9" ht="43.2" x14ac:dyDescent="0.25">
      <c r="A47" s="33" t="s">
        <v>675</v>
      </c>
      <c r="B47" s="33" t="s">
        <v>579</v>
      </c>
      <c r="C47" s="34" t="s">
        <v>638</v>
      </c>
      <c r="D47" s="34" t="s">
        <v>676</v>
      </c>
      <c r="E47" s="35" t="s">
        <v>677</v>
      </c>
      <c r="F47" s="35" t="s">
        <v>678</v>
      </c>
      <c r="G47" s="36">
        <v>1</v>
      </c>
      <c r="H47" s="34" t="s">
        <v>340</v>
      </c>
      <c r="I47" s="39"/>
    </row>
    <row r="48" spans="1:9" ht="43.2" x14ac:dyDescent="0.25">
      <c r="A48" s="33" t="s">
        <v>679</v>
      </c>
      <c r="B48" s="33" t="s">
        <v>579</v>
      </c>
      <c r="C48" s="34" t="s">
        <v>638</v>
      </c>
      <c r="D48" s="34" t="s">
        <v>680</v>
      </c>
      <c r="E48" s="35" t="s">
        <v>677</v>
      </c>
      <c r="F48" s="35" t="s">
        <v>678</v>
      </c>
      <c r="G48" s="36">
        <v>1</v>
      </c>
      <c r="H48" s="34" t="s">
        <v>340</v>
      </c>
      <c r="I48" s="39"/>
    </row>
    <row r="49" spans="1:9" ht="43.2" x14ac:dyDescent="0.25">
      <c r="A49" s="33" t="s">
        <v>681</v>
      </c>
      <c r="B49" s="33" t="s">
        <v>579</v>
      </c>
      <c r="C49" s="34" t="s">
        <v>638</v>
      </c>
      <c r="D49" s="34" t="s">
        <v>682</v>
      </c>
      <c r="E49" s="35" t="s">
        <v>677</v>
      </c>
      <c r="F49" s="35" t="s">
        <v>678</v>
      </c>
      <c r="G49" s="36">
        <v>1</v>
      </c>
      <c r="H49" s="34" t="s">
        <v>340</v>
      </c>
      <c r="I49" s="39"/>
    </row>
    <row r="50" spans="1:9" ht="43.2" x14ac:dyDescent="0.25">
      <c r="A50" s="33" t="s">
        <v>683</v>
      </c>
      <c r="B50" s="33" t="s">
        <v>579</v>
      </c>
      <c r="C50" s="34" t="s">
        <v>638</v>
      </c>
      <c r="D50" s="34" t="s">
        <v>684</v>
      </c>
      <c r="E50" s="35" t="s">
        <v>677</v>
      </c>
      <c r="F50" s="35" t="s">
        <v>678</v>
      </c>
      <c r="G50" s="36">
        <v>1</v>
      </c>
      <c r="H50" s="34" t="s">
        <v>340</v>
      </c>
      <c r="I50" s="39"/>
    </row>
    <row r="51" spans="1:9" ht="43.2" x14ac:dyDescent="0.25">
      <c r="A51" s="33" t="s">
        <v>685</v>
      </c>
      <c r="B51" s="33" t="s">
        <v>579</v>
      </c>
      <c r="C51" s="34" t="s">
        <v>638</v>
      </c>
      <c r="D51" s="34" t="s">
        <v>686</v>
      </c>
      <c r="E51" s="35" t="s">
        <v>677</v>
      </c>
      <c r="F51" s="35" t="s">
        <v>678</v>
      </c>
      <c r="G51" s="36">
        <v>1</v>
      </c>
      <c r="H51" s="34" t="s">
        <v>340</v>
      </c>
      <c r="I51" s="39"/>
    </row>
    <row r="52" spans="1:9" ht="43.2" x14ac:dyDescent="0.25">
      <c r="A52" s="33" t="s">
        <v>687</v>
      </c>
      <c r="B52" s="33" t="s">
        <v>579</v>
      </c>
      <c r="C52" s="34" t="s">
        <v>638</v>
      </c>
      <c r="D52" s="34" t="s">
        <v>688</v>
      </c>
      <c r="E52" s="35" t="s">
        <v>677</v>
      </c>
      <c r="F52" s="35" t="s">
        <v>678</v>
      </c>
      <c r="G52" s="36">
        <v>1</v>
      </c>
      <c r="H52" s="34" t="s">
        <v>340</v>
      </c>
      <c r="I52" s="39"/>
    </row>
    <row r="53" spans="1:9" ht="28.8" x14ac:dyDescent="0.25">
      <c r="A53" s="33" t="s">
        <v>689</v>
      </c>
      <c r="B53" s="33" t="s">
        <v>579</v>
      </c>
      <c r="C53" s="34" t="s">
        <v>638</v>
      </c>
      <c r="D53" s="34" t="s">
        <v>690</v>
      </c>
      <c r="E53" s="35" t="s">
        <v>582</v>
      </c>
      <c r="F53" s="35" t="s">
        <v>691</v>
      </c>
      <c r="G53" s="36">
        <v>1</v>
      </c>
      <c r="H53" s="34" t="s">
        <v>340</v>
      </c>
      <c r="I53" s="39"/>
    </row>
    <row r="54" spans="1:9" ht="28.8" x14ac:dyDescent="0.25">
      <c r="A54" s="33" t="s">
        <v>692</v>
      </c>
      <c r="B54" s="33" t="s">
        <v>579</v>
      </c>
      <c r="C54" s="34" t="s">
        <v>638</v>
      </c>
      <c r="D54" s="34" t="s">
        <v>693</v>
      </c>
      <c r="E54" s="35" t="s">
        <v>582</v>
      </c>
      <c r="F54" s="35" t="s">
        <v>691</v>
      </c>
      <c r="G54" s="36">
        <v>1</v>
      </c>
      <c r="H54" s="34" t="s">
        <v>340</v>
      </c>
      <c r="I54" s="39"/>
    </row>
    <row r="55" spans="1:9" ht="28.8" x14ac:dyDescent="0.25">
      <c r="A55" s="33" t="s">
        <v>694</v>
      </c>
      <c r="B55" s="33" t="s">
        <v>579</v>
      </c>
      <c r="C55" s="34" t="s">
        <v>638</v>
      </c>
      <c r="D55" s="34" t="s">
        <v>695</v>
      </c>
      <c r="E55" s="35" t="s">
        <v>582</v>
      </c>
      <c r="F55" s="35" t="s">
        <v>691</v>
      </c>
      <c r="G55" s="36">
        <v>1</v>
      </c>
      <c r="H55" s="34" t="s">
        <v>340</v>
      </c>
      <c r="I55" s="39"/>
    </row>
    <row r="56" spans="1:9" ht="28.8" x14ac:dyDescent="0.25">
      <c r="A56" s="33" t="s">
        <v>696</v>
      </c>
      <c r="B56" s="33" t="s">
        <v>579</v>
      </c>
      <c r="C56" s="34" t="s">
        <v>638</v>
      </c>
      <c r="D56" s="34" t="s">
        <v>697</v>
      </c>
      <c r="E56" s="35" t="s">
        <v>582</v>
      </c>
      <c r="F56" s="35" t="s">
        <v>691</v>
      </c>
      <c r="G56" s="36">
        <v>1</v>
      </c>
      <c r="H56" s="34" t="s">
        <v>340</v>
      </c>
      <c r="I56" s="39"/>
    </row>
    <row r="57" spans="1:9" ht="28.8" x14ac:dyDescent="0.25">
      <c r="A57" s="33" t="s">
        <v>698</v>
      </c>
      <c r="B57" s="33" t="s">
        <v>579</v>
      </c>
      <c r="C57" s="34" t="s">
        <v>638</v>
      </c>
      <c r="D57" s="34" t="s">
        <v>699</v>
      </c>
      <c r="E57" s="35" t="s">
        <v>582</v>
      </c>
      <c r="F57" s="35" t="s">
        <v>691</v>
      </c>
      <c r="G57" s="36">
        <v>1</v>
      </c>
      <c r="H57" s="34" t="s">
        <v>340</v>
      </c>
      <c r="I57" s="39"/>
    </row>
    <row r="58" spans="1:9" ht="28.8" x14ac:dyDescent="0.25">
      <c r="A58" s="33" t="s">
        <v>700</v>
      </c>
      <c r="B58" s="33" t="s">
        <v>579</v>
      </c>
      <c r="C58" s="34" t="s">
        <v>638</v>
      </c>
      <c r="D58" s="34" t="s">
        <v>701</v>
      </c>
      <c r="E58" s="35" t="s">
        <v>582</v>
      </c>
      <c r="F58" s="35" t="s">
        <v>691</v>
      </c>
      <c r="G58" s="36">
        <v>1</v>
      </c>
      <c r="H58" s="34" t="s">
        <v>340</v>
      </c>
      <c r="I58" s="39"/>
    </row>
    <row r="59" spans="1:9" ht="28.8" x14ac:dyDescent="0.25">
      <c r="A59" s="33" t="s">
        <v>702</v>
      </c>
      <c r="B59" s="33" t="s">
        <v>579</v>
      </c>
      <c r="C59" s="34" t="s">
        <v>638</v>
      </c>
      <c r="D59" s="34" t="s">
        <v>703</v>
      </c>
      <c r="E59" s="35" t="s">
        <v>582</v>
      </c>
      <c r="F59" s="35" t="s">
        <v>691</v>
      </c>
      <c r="G59" s="36">
        <v>1</v>
      </c>
      <c r="H59" s="34" t="s">
        <v>340</v>
      </c>
      <c r="I59" s="39"/>
    </row>
    <row r="60" spans="1:9" ht="28.8" x14ac:dyDescent="0.25">
      <c r="A60" s="33" t="s">
        <v>704</v>
      </c>
      <c r="B60" s="33" t="s">
        <v>579</v>
      </c>
      <c r="C60" s="34" t="s">
        <v>638</v>
      </c>
      <c r="D60" s="34" t="s">
        <v>705</v>
      </c>
      <c r="E60" s="35" t="s">
        <v>582</v>
      </c>
      <c r="F60" s="35" t="s">
        <v>691</v>
      </c>
      <c r="G60" s="36">
        <v>1</v>
      </c>
      <c r="H60" s="34" t="s">
        <v>340</v>
      </c>
      <c r="I60" s="39"/>
    </row>
    <row r="61" spans="1:9" ht="28.8" x14ac:dyDescent="0.25">
      <c r="A61" s="33" t="s">
        <v>706</v>
      </c>
      <c r="B61" s="33" t="s">
        <v>579</v>
      </c>
      <c r="C61" s="34" t="s">
        <v>638</v>
      </c>
      <c r="D61" s="34" t="s">
        <v>707</v>
      </c>
      <c r="E61" s="35" t="s">
        <v>582</v>
      </c>
      <c r="F61" s="35" t="s">
        <v>691</v>
      </c>
      <c r="G61" s="36">
        <v>1</v>
      </c>
      <c r="H61" s="34" t="s">
        <v>340</v>
      </c>
      <c r="I61" s="39"/>
    </row>
    <row r="62" spans="1:9" ht="28.8" x14ac:dyDescent="0.25">
      <c r="A62" s="33" t="s">
        <v>708</v>
      </c>
      <c r="B62" s="33" t="s">
        <v>579</v>
      </c>
      <c r="C62" s="34" t="s">
        <v>638</v>
      </c>
      <c r="D62" s="34" t="s">
        <v>709</v>
      </c>
      <c r="E62" s="35" t="s">
        <v>582</v>
      </c>
      <c r="F62" s="35" t="s">
        <v>691</v>
      </c>
      <c r="G62" s="36">
        <v>1</v>
      </c>
      <c r="H62" s="34" t="s">
        <v>340</v>
      </c>
      <c r="I62" s="39"/>
    </row>
    <row r="63" spans="1:9" ht="28.8" x14ac:dyDescent="0.25">
      <c r="A63" s="33" t="s">
        <v>710</v>
      </c>
      <c r="B63" s="33" t="s">
        <v>579</v>
      </c>
      <c r="C63" s="34" t="s">
        <v>638</v>
      </c>
      <c r="D63" s="34" t="s">
        <v>711</v>
      </c>
      <c r="E63" s="35" t="s">
        <v>582</v>
      </c>
      <c r="F63" s="35" t="s">
        <v>691</v>
      </c>
      <c r="G63" s="36">
        <v>1</v>
      </c>
      <c r="H63" s="34" t="s">
        <v>340</v>
      </c>
      <c r="I63" s="39"/>
    </row>
    <row r="64" spans="1:9" ht="28.8" x14ac:dyDescent="0.25">
      <c r="A64" s="33" t="s">
        <v>712</v>
      </c>
      <c r="B64" s="33" t="s">
        <v>579</v>
      </c>
      <c r="C64" s="34" t="s">
        <v>638</v>
      </c>
      <c r="D64" s="34" t="s">
        <v>713</v>
      </c>
      <c r="E64" s="35" t="s">
        <v>582</v>
      </c>
      <c r="F64" s="35" t="s">
        <v>691</v>
      </c>
      <c r="G64" s="36">
        <v>1</v>
      </c>
      <c r="H64" s="34" t="s">
        <v>340</v>
      </c>
      <c r="I64" s="39"/>
    </row>
    <row r="65" spans="1:9" ht="28.8" x14ac:dyDescent="0.25">
      <c r="A65" s="33" t="s">
        <v>714</v>
      </c>
      <c r="B65" s="33" t="s">
        <v>579</v>
      </c>
      <c r="C65" s="34" t="s">
        <v>638</v>
      </c>
      <c r="D65" s="34" t="s">
        <v>715</v>
      </c>
      <c r="E65" s="35" t="s">
        <v>716</v>
      </c>
      <c r="F65" s="35" t="s">
        <v>641</v>
      </c>
      <c r="G65" s="36">
        <v>1</v>
      </c>
      <c r="H65" s="34" t="s">
        <v>340</v>
      </c>
      <c r="I65" s="39"/>
    </row>
    <row r="66" spans="1:9" ht="28.8" x14ac:dyDescent="0.25">
      <c r="A66" s="33" t="s">
        <v>717</v>
      </c>
      <c r="B66" s="33" t="s">
        <v>579</v>
      </c>
      <c r="C66" s="34" t="s">
        <v>638</v>
      </c>
      <c r="D66" s="34" t="s">
        <v>718</v>
      </c>
      <c r="E66" s="35" t="s">
        <v>716</v>
      </c>
      <c r="F66" s="35" t="s">
        <v>641</v>
      </c>
      <c r="G66" s="36">
        <v>1</v>
      </c>
      <c r="H66" s="34" t="s">
        <v>340</v>
      </c>
      <c r="I66" s="39"/>
    </row>
    <row r="67" spans="1:9" ht="43.2" x14ac:dyDescent="0.25">
      <c r="A67" s="33" t="s">
        <v>719</v>
      </c>
      <c r="B67" s="33" t="s">
        <v>579</v>
      </c>
      <c r="C67" s="34" t="s">
        <v>638</v>
      </c>
      <c r="D67" s="34" t="s">
        <v>720</v>
      </c>
      <c r="E67" s="35" t="s">
        <v>640</v>
      </c>
      <c r="F67" s="35" t="s">
        <v>721</v>
      </c>
      <c r="G67" s="36">
        <v>1</v>
      </c>
      <c r="H67" s="34" t="s">
        <v>340</v>
      </c>
      <c r="I67" s="39"/>
    </row>
    <row r="68" spans="1:9" ht="43.2" x14ac:dyDescent="0.25">
      <c r="A68" s="33" t="s">
        <v>722</v>
      </c>
      <c r="B68" s="33" t="s">
        <v>579</v>
      </c>
      <c r="C68" s="34" t="s">
        <v>638</v>
      </c>
      <c r="D68" s="34" t="s">
        <v>723</v>
      </c>
      <c r="E68" s="35" t="s">
        <v>640</v>
      </c>
      <c r="F68" s="35" t="s">
        <v>721</v>
      </c>
      <c r="G68" s="36">
        <v>1</v>
      </c>
      <c r="H68" s="34" t="s">
        <v>340</v>
      </c>
      <c r="I68" s="39"/>
    </row>
    <row r="69" spans="1:9" ht="43.2" x14ac:dyDescent="0.25">
      <c r="A69" s="33" t="s">
        <v>724</v>
      </c>
      <c r="B69" s="33" t="s">
        <v>579</v>
      </c>
      <c r="C69" s="34" t="s">
        <v>638</v>
      </c>
      <c r="D69" s="34" t="s">
        <v>725</v>
      </c>
      <c r="E69" s="35" t="s">
        <v>640</v>
      </c>
      <c r="F69" s="35" t="s">
        <v>721</v>
      </c>
      <c r="G69" s="36">
        <v>1</v>
      </c>
      <c r="H69" s="34" t="s">
        <v>340</v>
      </c>
      <c r="I69" s="39"/>
    </row>
    <row r="70" spans="1:9" ht="43.2" x14ac:dyDescent="0.25">
      <c r="A70" s="33" t="s">
        <v>726</v>
      </c>
      <c r="B70" s="33" t="s">
        <v>579</v>
      </c>
      <c r="C70" s="34" t="s">
        <v>638</v>
      </c>
      <c r="D70" s="34" t="s">
        <v>727</v>
      </c>
      <c r="E70" s="35" t="s">
        <v>640</v>
      </c>
      <c r="F70" s="35" t="s">
        <v>721</v>
      </c>
      <c r="G70" s="36">
        <v>1</v>
      </c>
      <c r="H70" s="34" t="s">
        <v>340</v>
      </c>
      <c r="I70" s="39"/>
    </row>
    <row r="71" spans="1:9" ht="43.2" x14ac:dyDescent="0.25">
      <c r="A71" s="33" t="s">
        <v>728</v>
      </c>
      <c r="B71" s="33" t="s">
        <v>579</v>
      </c>
      <c r="C71" s="34" t="s">
        <v>638</v>
      </c>
      <c r="D71" s="34" t="s">
        <v>729</v>
      </c>
      <c r="E71" s="35" t="s">
        <v>640</v>
      </c>
      <c r="F71" s="35" t="s">
        <v>721</v>
      </c>
      <c r="G71" s="36">
        <v>1</v>
      </c>
      <c r="H71" s="34" t="s">
        <v>340</v>
      </c>
      <c r="I71" s="39"/>
    </row>
    <row r="72" spans="1:9" ht="43.2" x14ac:dyDescent="0.25">
      <c r="A72" s="33" t="s">
        <v>730</v>
      </c>
      <c r="B72" s="33" t="s">
        <v>579</v>
      </c>
      <c r="C72" s="34" t="s">
        <v>638</v>
      </c>
      <c r="D72" s="34" t="s">
        <v>731</v>
      </c>
      <c r="E72" s="35" t="s">
        <v>640</v>
      </c>
      <c r="F72" s="35" t="s">
        <v>721</v>
      </c>
      <c r="G72" s="36">
        <v>1</v>
      </c>
      <c r="H72" s="34" t="s">
        <v>340</v>
      </c>
      <c r="I72" s="39"/>
    </row>
    <row r="73" spans="1:9" ht="43.2" x14ac:dyDescent="0.25">
      <c r="A73" s="33" t="s">
        <v>732</v>
      </c>
      <c r="B73" s="33" t="s">
        <v>579</v>
      </c>
      <c r="C73" s="34" t="s">
        <v>638</v>
      </c>
      <c r="D73" s="34" t="s">
        <v>733</v>
      </c>
      <c r="E73" s="35" t="s">
        <v>640</v>
      </c>
      <c r="F73" s="35" t="s">
        <v>721</v>
      </c>
      <c r="G73" s="36">
        <v>1</v>
      </c>
      <c r="H73" s="34" t="s">
        <v>340</v>
      </c>
      <c r="I73" s="39"/>
    </row>
    <row r="74" spans="1:9" ht="43.2" x14ac:dyDescent="0.25">
      <c r="A74" s="33" t="s">
        <v>734</v>
      </c>
      <c r="B74" s="33" t="s">
        <v>579</v>
      </c>
      <c r="C74" s="34" t="s">
        <v>638</v>
      </c>
      <c r="D74" s="34" t="s">
        <v>735</v>
      </c>
      <c r="E74" s="35" t="s">
        <v>640</v>
      </c>
      <c r="F74" s="35" t="s">
        <v>721</v>
      </c>
      <c r="G74" s="36">
        <v>1</v>
      </c>
      <c r="H74" s="34" t="s">
        <v>340</v>
      </c>
      <c r="I74" s="39"/>
    </row>
    <row r="75" spans="1:9" ht="43.2" x14ac:dyDescent="0.25">
      <c r="A75" s="33" t="s">
        <v>736</v>
      </c>
      <c r="B75" s="33" t="s">
        <v>579</v>
      </c>
      <c r="C75" s="34" t="s">
        <v>638</v>
      </c>
      <c r="D75" s="34" t="s">
        <v>737</v>
      </c>
      <c r="E75" s="35" t="s">
        <v>640</v>
      </c>
      <c r="F75" s="35" t="s">
        <v>721</v>
      </c>
      <c r="G75" s="36">
        <v>1</v>
      </c>
      <c r="H75" s="34" t="s">
        <v>340</v>
      </c>
      <c r="I75" s="39"/>
    </row>
    <row r="76" spans="1:9" ht="43.2" x14ac:dyDescent="0.25">
      <c r="A76" s="33" t="s">
        <v>738</v>
      </c>
      <c r="B76" s="33" t="s">
        <v>579</v>
      </c>
      <c r="C76" s="34" t="s">
        <v>638</v>
      </c>
      <c r="D76" s="34" t="s">
        <v>739</v>
      </c>
      <c r="E76" s="35" t="s">
        <v>640</v>
      </c>
      <c r="F76" s="35" t="s">
        <v>721</v>
      </c>
      <c r="G76" s="36">
        <v>1</v>
      </c>
      <c r="H76" s="34" t="s">
        <v>340</v>
      </c>
      <c r="I76" s="39"/>
    </row>
    <row r="77" spans="1:9" ht="43.2" x14ac:dyDescent="0.25">
      <c r="A77" s="33" t="s">
        <v>740</v>
      </c>
      <c r="B77" s="33" t="s">
        <v>579</v>
      </c>
      <c r="C77" s="34" t="s">
        <v>638</v>
      </c>
      <c r="D77" s="34" t="s">
        <v>741</v>
      </c>
      <c r="E77" s="35" t="s">
        <v>582</v>
      </c>
      <c r="F77" s="35" t="s">
        <v>721</v>
      </c>
      <c r="G77" s="36">
        <v>1</v>
      </c>
      <c r="H77" s="34" t="s">
        <v>340</v>
      </c>
      <c r="I77" s="39"/>
    </row>
    <row r="78" spans="1:9" ht="28.8" x14ac:dyDescent="0.25">
      <c r="A78" s="33" t="s">
        <v>742</v>
      </c>
      <c r="B78" s="33" t="s">
        <v>579</v>
      </c>
      <c r="C78" s="34" t="s">
        <v>638</v>
      </c>
      <c r="D78" s="34" t="s">
        <v>743</v>
      </c>
      <c r="E78" s="35" t="s">
        <v>640</v>
      </c>
      <c r="F78" s="35" t="s">
        <v>744</v>
      </c>
      <c r="G78" s="36">
        <v>1</v>
      </c>
      <c r="H78" s="34" t="s">
        <v>340</v>
      </c>
      <c r="I78" s="39"/>
    </row>
    <row r="79" spans="1:9" ht="28.8" x14ac:dyDescent="0.25">
      <c r="A79" s="33" t="s">
        <v>745</v>
      </c>
      <c r="B79" s="33" t="s">
        <v>579</v>
      </c>
      <c r="C79" s="34" t="s">
        <v>638</v>
      </c>
      <c r="D79" s="34" t="s">
        <v>746</v>
      </c>
      <c r="E79" s="35" t="s">
        <v>640</v>
      </c>
      <c r="F79" s="35" t="s">
        <v>747</v>
      </c>
      <c r="G79" s="36">
        <v>1</v>
      </c>
      <c r="H79" s="34" t="s">
        <v>340</v>
      </c>
      <c r="I79" s="39"/>
    </row>
    <row r="80" spans="1:9" ht="28.8" x14ac:dyDescent="0.25">
      <c r="A80" s="33" t="s">
        <v>748</v>
      </c>
      <c r="B80" s="33" t="s">
        <v>579</v>
      </c>
      <c r="C80" s="34" t="s">
        <v>638</v>
      </c>
      <c r="D80" s="34" t="s">
        <v>749</v>
      </c>
      <c r="E80" s="35" t="s">
        <v>640</v>
      </c>
      <c r="F80" s="35" t="s">
        <v>750</v>
      </c>
      <c r="G80" s="36">
        <v>1</v>
      </c>
      <c r="H80" s="34" t="s">
        <v>340</v>
      </c>
      <c r="I80" s="39"/>
    </row>
    <row r="81" spans="1:9" ht="28.8" x14ac:dyDescent="0.25">
      <c r="A81" s="33" t="s">
        <v>751</v>
      </c>
      <c r="B81" s="33" t="s">
        <v>579</v>
      </c>
      <c r="C81" s="34" t="s">
        <v>638</v>
      </c>
      <c r="D81" s="34" t="s">
        <v>752</v>
      </c>
      <c r="E81" s="35" t="s">
        <v>640</v>
      </c>
      <c r="F81" s="35" t="s">
        <v>753</v>
      </c>
      <c r="G81" s="36">
        <v>1</v>
      </c>
      <c r="H81" s="34" t="s">
        <v>340</v>
      </c>
      <c r="I81" s="39"/>
    </row>
    <row r="82" spans="1:9" ht="28.8" x14ac:dyDescent="0.25">
      <c r="A82" s="33" t="s">
        <v>754</v>
      </c>
      <c r="B82" s="33" t="s">
        <v>579</v>
      </c>
      <c r="C82" s="34" t="s">
        <v>638</v>
      </c>
      <c r="D82" s="34" t="s">
        <v>755</v>
      </c>
      <c r="E82" s="35" t="s">
        <v>640</v>
      </c>
      <c r="F82" s="35" t="s">
        <v>756</v>
      </c>
      <c r="G82" s="36">
        <v>1</v>
      </c>
      <c r="H82" s="34" t="s">
        <v>340</v>
      </c>
      <c r="I82" s="39"/>
    </row>
    <row r="83" spans="1:9" ht="43.2" x14ac:dyDescent="0.25">
      <c r="A83" s="33" t="s">
        <v>757</v>
      </c>
      <c r="B83" s="33" t="s">
        <v>579</v>
      </c>
      <c r="C83" s="34" t="s">
        <v>638</v>
      </c>
      <c r="D83" s="34" t="s">
        <v>758</v>
      </c>
      <c r="E83" s="35" t="s">
        <v>582</v>
      </c>
      <c r="F83" s="35" t="s">
        <v>759</v>
      </c>
      <c r="G83" s="36">
        <v>1</v>
      </c>
      <c r="H83" s="34" t="s">
        <v>340</v>
      </c>
      <c r="I83" s="39"/>
    </row>
    <row r="84" spans="1:9" ht="28.8" x14ac:dyDescent="0.25">
      <c r="A84" s="33" t="s">
        <v>760</v>
      </c>
      <c r="B84" s="33" t="s">
        <v>579</v>
      </c>
      <c r="C84" s="34" t="s">
        <v>638</v>
      </c>
      <c r="D84" s="34" t="s">
        <v>761</v>
      </c>
      <c r="E84" s="35" t="s">
        <v>640</v>
      </c>
      <c r="F84" s="35" t="s">
        <v>756</v>
      </c>
      <c r="G84" s="36">
        <v>1</v>
      </c>
      <c r="H84" s="34" t="s">
        <v>340</v>
      </c>
      <c r="I84" s="39"/>
    </row>
    <row r="85" spans="1:9" ht="43.2" x14ac:dyDescent="0.25">
      <c r="A85" s="33" t="s">
        <v>762</v>
      </c>
      <c r="B85" s="33" t="s">
        <v>579</v>
      </c>
      <c r="C85" s="34" t="s">
        <v>638</v>
      </c>
      <c r="D85" s="34" t="s">
        <v>763</v>
      </c>
      <c r="E85" s="35" t="s">
        <v>582</v>
      </c>
      <c r="F85" s="35" t="s">
        <v>759</v>
      </c>
      <c r="G85" s="36">
        <v>1</v>
      </c>
      <c r="H85" s="34" t="s">
        <v>340</v>
      </c>
      <c r="I85" s="39"/>
    </row>
    <row r="86" spans="1:9" ht="28.8" x14ac:dyDescent="0.25">
      <c r="A86" s="33" t="s">
        <v>764</v>
      </c>
      <c r="B86" s="33" t="s">
        <v>579</v>
      </c>
      <c r="C86" s="34" t="s">
        <v>638</v>
      </c>
      <c r="D86" s="34" t="s">
        <v>765</v>
      </c>
      <c r="E86" s="35" t="s">
        <v>640</v>
      </c>
      <c r="F86" s="35" t="s">
        <v>756</v>
      </c>
      <c r="G86" s="36">
        <v>1</v>
      </c>
      <c r="H86" s="34" t="s">
        <v>340</v>
      </c>
      <c r="I86" s="39"/>
    </row>
    <row r="87" spans="1:9" ht="28.8" x14ac:dyDescent="0.25">
      <c r="A87" s="33" t="s">
        <v>766</v>
      </c>
      <c r="B87" s="33" t="s">
        <v>579</v>
      </c>
      <c r="C87" s="34" t="s">
        <v>638</v>
      </c>
      <c r="D87" s="34" t="s">
        <v>767</v>
      </c>
      <c r="E87" s="35" t="s">
        <v>640</v>
      </c>
      <c r="F87" s="35" t="s">
        <v>747</v>
      </c>
      <c r="G87" s="36">
        <v>1</v>
      </c>
      <c r="H87" s="34" t="s">
        <v>340</v>
      </c>
      <c r="I87" s="39"/>
    </row>
    <row r="88" spans="1:9" ht="28.8" x14ac:dyDescent="0.25">
      <c r="A88" s="33" t="s">
        <v>768</v>
      </c>
      <c r="B88" s="33" t="s">
        <v>579</v>
      </c>
      <c r="C88" s="34" t="s">
        <v>638</v>
      </c>
      <c r="D88" s="34" t="s">
        <v>769</v>
      </c>
      <c r="E88" s="35" t="s">
        <v>640</v>
      </c>
      <c r="F88" s="35" t="s">
        <v>756</v>
      </c>
      <c r="G88" s="36">
        <v>1</v>
      </c>
      <c r="H88" s="34" t="s">
        <v>340</v>
      </c>
      <c r="I88" s="39"/>
    </row>
    <row r="89" spans="1:9" ht="43.2" x14ac:dyDescent="0.25">
      <c r="A89" s="33" t="s">
        <v>770</v>
      </c>
      <c r="B89" s="33" t="s">
        <v>579</v>
      </c>
      <c r="C89" s="34" t="s">
        <v>638</v>
      </c>
      <c r="D89" s="34" t="s">
        <v>771</v>
      </c>
      <c r="E89" s="35" t="s">
        <v>582</v>
      </c>
      <c r="F89" s="35" t="s">
        <v>759</v>
      </c>
      <c r="G89" s="36">
        <v>1</v>
      </c>
      <c r="H89" s="34" t="s">
        <v>340</v>
      </c>
      <c r="I89" s="39"/>
    </row>
    <row r="90" spans="1:9" ht="28.8" x14ac:dyDescent="0.25">
      <c r="A90" s="33" t="s">
        <v>772</v>
      </c>
      <c r="B90" s="33" t="s">
        <v>579</v>
      </c>
      <c r="C90" s="34" t="s">
        <v>638</v>
      </c>
      <c r="D90" s="34" t="s">
        <v>773</v>
      </c>
      <c r="E90" s="35" t="s">
        <v>640</v>
      </c>
      <c r="F90" s="35" t="s">
        <v>756</v>
      </c>
      <c r="G90" s="36">
        <v>1</v>
      </c>
      <c r="H90" s="34" t="s">
        <v>340</v>
      </c>
      <c r="I90" s="39"/>
    </row>
    <row r="91" spans="1:9" ht="43.2" x14ac:dyDescent="0.25">
      <c r="A91" s="33" t="s">
        <v>774</v>
      </c>
      <c r="B91" s="33" t="s">
        <v>579</v>
      </c>
      <c r="C91" s="34" t="s">
        <v>638</v>
      </c>
      <c r="D91" s="34" t="s">
        <v>775</v>
      </c>
      <c r="E91" s="35" t="s">
        <v>582</v>
      </c>
      <c r="F91" s="35" t="s">
        <v>759</v>
      </c>
      <c r="G91" s="36">
        <v>1</v>
      </c>
      <c r="H91" s="34" t="s">
        <v>340</v>
      </c>
      <c r="I91" s="39"/>
    </row>
    <row r="92" spans="1:9" ht="28.8" x14ac:dyDescent="0.25">
      <c r="A92" s="33" t="s">
        <v>776</v>
      </c>
      <c r="B92" s="33" t="s">
        <v>579</v>
      </c>
      <c r="C92" s="34" t="s">
        <v>638</v>
      </c>
      <c r="D92" s="34" t="s">
        <v>777</v>
      </c>
      <c r="E92" s="35" t="s">
        <v>640</v>
      </c>
      <c r="F92" s="35" t="s">
        <v>641</v>
      </c>
      <c r="G92" s="36">
        <v>1</v>
      </c>
      <c r="H92" s="34" t="s">
        <v>340</v>
      </c>
      <c r="I92" s="39"/>
    </row>
    <row r="93" spans="1:9" ht="43.2" x14ac:dyDescent="0.25">
      <c r="A93" s="33" t="s">
        <v>778</v>
      </c>
      <c r="B93" s="33" t="s">
        <v>579</v>
      </c>
      <c r="C93" s="34" t="s">
        <v>638</v>
      </c>
      <c r="D93" s="34" t="s">
        <v>779</v>
      </c>
      <c r="E93" s="35" t="s">
        <v>582</v>
      </c>
      <c r="F93" s="35" t="s">
        <v>721</v>
      </c>
      <c r="G93" s="36">
        <v>1</v>
      </c>
      <c r="H93" s="34" t="s">
        <v>340</v>
      </c>
      <c r="I93" s="39"/>
    </row>
    <row r="94" spans="1:9" ht="28.8" x14ac:dyDescent="0.25">
      <c r="A94" s="33" t="s">
        <v>780</v>
      </c>
      <c r="B94" s="33" t="s">
        <v>579</v>
      </c>
      <c r="C94" s="34" t="s">
        <v>638</v>
      </c>
      <c r="D94" s="34" t="s">
        <v>781</v>
      </c>
      <c r="E94" s="35" t="s">
        <v>640</v>
      </c>
      <c r="F94" s="35" t="s">
        <v>756</v>
      </c>
      <c r="G94" s="36">
        <v>1</v>
      </c>
      <c r="H94" s="34" t="s">
        <v>340</v>
      </c>
      <c r="I94" s="39"/>
    </row>
    <row r="95" spans="1:9" ht="28.8" x14ac:dyDescent="0.25">
      <c r="A95" s="33" t="s">
        <v>782</v>
      </c>
      <c r="B95" s="33" t="s">
        <v>579</v>
      </c>
      <c r="C95" s="34" t="s">
        <v>638</v>
      </c>
      <c r="D95" s="34" t="s">
        <v>783</v>
      </c>
      <c r="E95" s="35" t="s">
        <v>640</v>
      </c>
      <c r="F95" s="35" t="s">
        <v>747</v>
      </c>
      <c r="G95" s="36">
        <v>1</v>
      </c>
      <c r="H95" s="34" t="s">
        <v>340</v>
      </c>
      <c r="I95" s="39"/>
    </row>
    <row r="96" spans="1:9" ht="28.8" x14ac:dyDescent="0.25">
      <c r="A96" s="33" t="s">
        <v>784</v>
      </c>
      <c r="B96" s="33" t="s">
        <v>579</v>
      </c>
      <c r="C96" s="34" t="s">
        <v>638</v>
      </c>
      <c r="D96" s="34" t="s">
        <v>785</v>
      </c>
      <c r="E96" s="35" t="s">
        <v>640</v>
      </c>
      <c r="F96" s="35" t="s">
        <v>786</v>
      </c>
      <c r="G96" s="36">
        <v>1</v>
      </c>
      <c r="H96" s="34" t="s">
        <v>340</v>
      </c>
      <c r="I96" s="39"/>
    </row>
    <row r="97" spans="1:9" ht="43.2" x14ac:dyDescent="0.25">
      <c r="A97" s="33" t="s">
        <v>787</v>
      </c>
      <c r="B97" s="33" t="s">
        <v>579</v>
      </c>
      <c r="C97" s="34" t="s">
        <v>638</v>
      </c>
      <c r="D97" s="34" t="s">
        <v>788</v>
      </c>
      <c r="E97" s="35" t="s">
        <v>582</v>
      </c>
      <c r="F97" s="35" t="s">
        <v>759</v>
      </c>
      <c r="G97" s="36">
        <v>1</v>
      </c>
      <c r="H97" s="34" t="s">
        <v>340</v>
      </c>
      <c r="I97" s="39"/>
    </row>
    <row r="98" spans="1:9" ht="28.8" x14ac:dyDescent="0.25">
      <c r="A98" s="33" t="s">
        <v>789</v>
      </c>
      <c r="B98" s="33" t="s">
        <v>579</v>
      </c>
      <c r="C98" s="34" t="s">
        <v>638</v>
      </c>
      <c r="D98" s="34" t="s">
        <v>790</v>
      </c>
      <c r="E98" s="35" t="s">
        <v>640</v>
      </c>
      <c r="F98" s="35" t="s">
        <v>756</v>
      </c>
      <c r="G98" s="36">
        <v>1</v>
      </c>
      <c r="H98" s="34" t="s">
        <v>340</v>
      </c>
      <c r="I98" s="39"/>
    </row>
    <row r="99" spans="1:9" ht="43.2" x14ac:dyDescent="0.25">
      <c r="A99" s="33" t="s">
        <v>791</v>
      </c>
      <c r="B99" s="33" t="s">
        <v>579</v>
      </c>
      <c r="C99" s="34" t="s">
        <v>638</v>
      </c>
      <c r="D99" s="34" t="s">
        <v>792</v>
      </c>
      <c r="E99" s="35" t="s">
        <v>582</v>
      </c>
      <c r="F99" s="35" t="s">
        <v>759</v>
      </c>
      <c r="G99" s="36">
        <v>1</v>
      </c>
      <c r="H99" s="34" t="s">
        <v>340</v>
      </c>
      <c r="I99" s="39"/>
    </row>
    <row r="100" spans="1:9" ht="28.8" x14ac:dyDescent="0.25">
      <c r="A100" s="33" t="s">
        <v>793</v>
      </c>
      <c r="B100" s="33" t="s">
        <v>579</v>
      </c>
      <c r="C100" s="34" t="s">
        <v>638</v>
      </c>
      <c r="D100" s="34" t="s">
        <v>794</v>
      </c>
      <c r="E100" s="35" t="s">
        <v>640</v>
      </c>
      <c r="F100" s="35" t="s">
        <v>750</v>
      </c>
      <c r="G100" s="36">
        <v>1</v>
      </c>
      <c r="H100" s="34" t="s">
        <v>340</v>
      </c>
      <c r="I100" s="39"/>
    </row>
    <row r="101" spans="1:9" ht="43.2" x14ac:dyDescent="0.25">
      <c r="A101" s="33" t="s">
        <v>795</v>
      </c>
      <c r="B101" s="33" t="s">
        <v>579</v>
      </c>
      <c r="C101" s="34" t="s">
        <v>638</v>
      </c>
      <c r="D101" s="34" t="s">
        <v>796</v>
      </c>
      <c r="E101" s="35" t="s">
        <v>582</v>
      </c>
      <c r="F101" s="35" t="s">
        <v>797</v>
      </c>
      <c r="G101" s="36">
        <v>1</v>
      </c>
      <c r="H101" s="34" t="s">
        <v>340</v>
      </c>
      <c r="I101" s="39"/>
    </row>
    <row r="102" spans="1:9" ht="28.8" x14ac:dyDescent="0.25">
      <c r="A102" s="33" t="s">
        <v>798</v>
      </c>
      <c r="B102" s="33" t="s">
        <v>579</v>
      </c>
      <c r="C102" s="34" t="s">
        <v>638</v>
      </c>
      <c r="D102" s="34" t="s">
        <v>799</v>
      </c>
      <c r="E102" s="35" t="s">
        <v>640</v>
      </c>
      <c r="F102" s="35" t="s">
        <v>756</v>
      </c>
      <c r="G102" s="36">
        <v>1</v>
      </c>
      <c r="H102" s="34" t="s">
        <v>340</v>
      </c>
      <c r="I102" s="39"/>
    </row>
    <row r="103" spans="1:9" ht="43.2" x14ac:dyDescent="0.25">
      <c r="A103" s="33" t="s">
        <v>800</v>
      </c>
      <c r="B103" s="33" t="s">
        <v>579</v>
      </c>
      <c r="C103" s="34" t="s">
        <v>638</v>
      </c>
      <c r="D103" s="34" t="s">
        <v>801</v>
      </c>
      <c r="E103" s="35" t="s">
        <v>582</v>
      </c>
      <c r="F103" s="35" t="s">
        <v>759</v>
      </c>
      <c r="G103" s="36">
        <v>1</v>
      </c>
      <c r="H103" s="34" t="s">
        <v>340</v>
      </c>
      <c r="I103" s="39"/>
    </row>
    <row r="104" spans="1:9" ht="28.8" x14ac:dyDescent="0.25">
      <c r="A104" s="33" t="s">
        <v>802</v>
      </c>
      <c r="B104" s="33" t="s">
        <v>579</v>
      </c>
      <c r="C104" s="34" t="s">
        <v>638</v>
      </c>
      <c r="D104" s="34" t="s">
        <v>803</v>
      </c>
      <c r="E104" s="35" t="s">
        <v>716</v>
      </c>
      <c r="F104" s="35" t="s">
        <v>691</v>
      </c>
      <c r="G104" s="36">
        <v>1</v>
      </c>
      <c r="H104" s="34" t="s">
        <v>340</v>
      </c>
      <c r="I104" s="39"/>
    </row>
    <row r="105" spans="1:9" ht="28.8" x14ac:dyDescent="0.25">
      <c r="A105" s="33" t="s">
        <v>804</v>
      </c>
      <c r="B105" s="33" t="s">
        <v>579</v>
      </c>
      <c r="C105" s="34" t="s">
        <v>638</v>
      </c>
      <c r="D105" s="34" t="s">
        <v>805</v>
      </c>
      <c r="E105" s="35" t="s">
        <v>716</v>
      </c>
      <c r="F105" s="35" t="s">
        <v>691</v>
      </c>
      <c r="G105" s="36">
        <v>1</v>
      </c>
      <c r="H105" s="34" t="s">
        <v>340</v>
      </c>
      <c r="I105" s="39"/>
    </row>
    <row r="106" spans="1:9" ht="43.2" x14ac:dyDescent="0.25">
      <c r="A106" s="33" t="s">
        <v>806</v>
      </c>
      <c r="B106" s="33" t="s">
        <v>579</v>
      </c>
      <c r="C106" s="34" t="s">
        <v>638</v>
      </c>
      <c r="D106" s="34" t="s">
        <v>807</v>
      </c>
      <c r="E106" s="35" t="s">
        <v>582</v>
      </c>
      <c r="F106" s="35" t="s">
        <v>808</v>
      </c>
      <c r="G106" s="36">
        <v>1</v>
      </c>
      <c r="H106" s="34" t="s">
        <v>340</v>
      </c>
      <c r="I106" s="39"/>
    </row>
    <row r="107" spans="1:9" ht="43.2" x14ac:dyDescent="0.25">
      <c r="A107" s="33" t="s">
        <v>809</v>
      </c>
      <c r="B107" s="33" t="s">
        <v>579</v>
      </c>
      <c r="C107" s="34" t="s">
        <v>638</v>
      </c>
      <c r="D107" s="34" t="s">
        <v>810</v>
      </c>
      <c r="E107" s="35" t="s">
        <v>582</v>
      </c>
      <c r="F107" s="35" t="s">
        <v>808</v>
      </c>
      <c r="G107" s="36">
        <v>1</v>
      </c>
      <c r="H107" s="34" t="s">
        <v>340</v>
      </c>
      <c r="I107" s="39"/>
    </row>
    <row r="108" spans="1:9" ht="43.2" x14ac:dyDescent="0.25">
      <c r="A108" s="33" t="s">
        <v>811</v>
      </c>
      <c r="B108" s="33" t="s">
        <v>579</v>
      </c>
      <c r="C108" s="34" t="s">
        <v>638</v>
      </c>
      <c r="D108" s="34" t="s">
        <v>812</v>
      </c>
      <c r="E108" s="35" t="s">
        <v>582</v>
      </c>
      <c r="F108" s="35" t="s">
        <v>808</v>
      </c>
      <c r="G108" s="36">
        <v>1</v>
      </c>
      <c r="H108" s="34" t="s">
        <v>340</v>
      </c>
      <c r="I108" s="39"/>
    </row>
    <row r="109" spans="1:9" ht="43.2" x14ac:dyDescent="0.25">
      <c r="A109" s="33" t="s">
        <v>813</v>
      </c>
      <c r="B109" s="33" t="s">
        <v>579</v>
      </c>
      <c r="C109" s="34" t="s">
        <v>638</v>
      </c>
      <c r="D109" s="34" t="s">
        <v>814</v>
      </c>
      <c r="E109" s="35" t="s">
        <v>582</v>
      </c>
      <c r="F109" s="35" t="s">
        <v>808</v>
      </c>
      <c r="G109" s="36">
        <v>1</v>
      </c>
      <c r="H109" s="34" t="s">
        <v>340</v>
      </c>
      <c r="I109" s="39"/>
    </row>
    <row r="110" spans="1:9" ht="43.2" x14ac:dyDescent="0.25">
      <c r="A110" s="33" t="s">
        <v>815</v>
      </c>
      <c r="B110" s="33" t="s">
        <v>579</v>
      </c>
      <c r="C110" s="34" t="s">
        <v>638</v>
      </c>
      <c r="D110" s="34" t="s">
        <v>816</v>
      </c>
      <c r="E110" s="35" t="s">
        <v>582</v>
      </c>
      <c r="F110" s="35" t="s">
        <v>808</v>
      </c>
      <c r="G110" s="36">
        <v>1</v>
      </c>
      <c r="H110" s="34" t="s">
        <v>340</v>
      </c>
      <c r="I110" s="39"/>
    </row>
    <row r="111" spans="1:9" ht="43.2" x14ac:dyDescent="0.25">
      <c r="A111" s="33" t="s">
        <v>817</v>
      </c>
      <c r="B111" s="33" t="s">
        <v>579</v>
      </c>
      <c r="C111" s="34" t="s">
        <v>638</v>
      </c>
      <c r="D111" s="34" t="s">
        <v>818</v>
      </c>
      <c r="E111" s="35" t="s">
        <v>582</v>
      </c>
      <c r="F111" s="35" t="s">
        <v>808</v>
      </c>
      <c r="G111" s="36">
        <v>1</v>
      </c>
      <c r="H111" s="34" t="s">
        <v>340</v>
      </c>
      <c r="I111" s="39"/>
    </row>
    <row r="112" spans="1:9" ht="43.2" x14ac:dyDescent="0.25">
      <c r="A112" s="33" t="s">
        <v>819</v>
      </c>
      <c r="B112" s="33" t="s">
        <v>579</v>
      </c>
      <c r="C112" s="34" t="s">
        <v>638</v>
      </c>
      <c r="D112" s="34" t="s">
        <v>820</v>
      </c>
      <c r="E112" s="35" t="s">
        <v>582</v>
      </c>
      <c r="F112" s="35" t="s">
        <v>721</v>
      </c>
      <c r="G112" s="36">
        <v>1</v>
      </c>
      <c r="H112" s="34" t="s">
        <v>340</v>
      </c>
      <c r="I112" s="39"/>
    </row>
    <row r="113" spans="1:9" ht="43.2" x14ac:dyDescent="0.25">
      <c r="A113" s="33" t="s">
        <v>821</v>
      </c>
      <c r="B113" s="33" t="s">
        <v>579</v>
      </c>
      <c r="C113" s="34" t="s">
        <v>638</v>
      </c>
      <c r="D113" s="34" t="s">
        <v>822</v>
      </c>
      <c r="E113" s="35" t="s">
        <v>582</v>
      </c>
      <c r="F113" s="35" t="s">
        <v>721</v>
      </c>
      <c r="G113" s="36">
        <v>1</v>
      </c>
      <c r="H113" s="34" t="s">
        <v>340</v>
      </c>
      <c r="I113" s="39"/>
    </row>
    <row r="114" spans="1:9" ht="28.8" x14ac:dyDescent="0.25">
      <c r="A114" s="33" t="s">
        <v>823</v>
      </c>
      <c r="B114" s="33" t="s">
        <v>579</v>
      </c>
      <c r="C114" s="34" t="s">
        <v>638</v>
      </c>
      <c r="D114" s="35" t="s">
        <v>824</v>
      </c>
      <c r="E114" s="35" t="s">
        <v>640</v>
      </c>
      <c r="F114" s="35" t="s">
        <v>825</v>
      </c>
      <c r="G114" s="36">
        <v>7</v>
      </c>
      <c r="H114" s="34" t="s">
        <v>340</v>
      </c>
      <c r="I114" s="39"/>
    </row>
    <row r="115" spans="1:9" ht="28.8" x14ac:dyDescent="0.25">
      <c r="A115" s="33" t="s">
        <v>826</v>
      </c>
      <c r="B115" s="33" t="s">
        <v>579</v>
      </c>
      <c r="C115" s="34" t="s">
        <v>638</v>
      </c>
      <c r="D115" s="35" t="s">
        <v>827</v>
      </c>
      <c r="E115" s="35" t="s">
        <v>640</v>
      </c>
      <c r="F115" s="35" t="s">
        <v>825</v>
      </c>
      <c r="G115" s="36">
        <v>9</v>
      </c>
      <c r="H115" s="34" t="s">
        <v>340</v>
      </c>
      <c r="I115" s="39"/>
    </row>
    <row r="116" spans="1:9" ht="28.8" x14ac:dyDescent="0.25">
      <c r="A116" s="33" t="s">
        <v>828</v>
      </c>
      <c r="B116" s="33" t="s">
        <v>579</v>
      </c>
      <c r="C116" s="34" t="s">
        <v>638</v>
      </c>
      <c r="D116" s="34" t="s">
        <v>829</v>
      </c>
      <c r="E116" s="35" t="s">
        <v>582</v>
      </c>
      <c r="F116" s="35" t="s">
        <v>825</v>
      </c>
      <c r="G116" s="36">
        <v>1</v>
      </c>
      <c r="H116" s="34" t="s">
        <v>340</v>
      </c>
      <c r="I116" s="39"/>
    </row>
    <row r="117" spans="1:9" ht="28.8" x14ac:dyDescent="0.25">
      <c r="A117" s="33" t="s">
        <v>830</v>
      </c>
      <c r="B117" s="33" t="s">
        <v>579</v>
      </c>
      <c r="C117" s="34" t="s">
        <v>638</v>
      </c>
      <c r="D117" s="34" t="s">
        <v>831</v>
      </c>
      <c r="E117" s="35" t="s">
        <v>640</v>
      </c>
      <c r="F117" s="35" t="s">
        <v>825</v>
      </c>
      <c r="G117" s="36">
        <v>1</v>
      </c>
      <c r="H117" s="34" t="s">
        <v>340</v>
      </c>
      <c r="I117" s="39"/>
    </row>
    <row r="118" spans="1:9" ht="28.8" x14ac:dyDescent="0.25">
      <c r="A118" s="33" t="s">
        <v>832</v>
      </c>
      <c r="B118" s="33" t="s">
        <v>579</v>
      </c>
      <c r="C118" s="34" t="s">
        <v>638</v>
      </c>
      <c r="D118" s="34" t="s">
        <v>833</v>
      </c>
      <c r="E118" s="35" t="s">
        <v>677</v>
      </c>
      <c r="F118" s="35" t="s">
        <v>691</v>
      </c>
      <c r="G118" s="36">
        <v>1</v>
      </c>
      <c r="H118" s="34" t="s">
        <v>340</v>
      </c>
      <c r="I118" s="39"/>
    </row>
    <row r="119" spans="1:9" ht="28.8" x14ac:dyDescent="0.25">
      <c r="A119" s="33" t="s">
        <v>834</v>
      </c>
      <c r="B119" s="33" t="s">
        <v>579</v>
      </c>
      <c r="C119" s="34" t="s">
        <v>638</v>
      </c>
      <c r="D119" s="34" t="s">
        <v>835</v>
      </c>
      <c r="E119" s="35" t="s">
        <v>677</v>
      </c>
      <c r="F119" s="35" t="s">
        <v>836</v>
      </c>
      <c r="G119" s="36">
        <v>1</v>
      </c>
      <c r="H119" s="34" t="s">
        <v>340</v>
      </c>
      <c r="I119" s="39"/>
    </row>
    <row r="120" spans="1:9" ht="28.8" x14ac:dyDescent="0.25">
      <c r="A120" s="33" t="s">
        <v>837</v>
      </c>
      <c r="B120" s="33" t="s">
        <v>579</v>
      </c>
      <c r="C120" s="34" t="s">
        <v>838</v>
      </c>
      <c r="D120" s="34" t="s">
        <v>839</v>
      </c>
      <c r="E120" s="35" t="s">
        <v>840</v>
      </c>
      <c r="F120" s="35" t="s">
        <v>841</v>
      </c>
      <c r="G120" s="36">
        <v>1</v>
      </c>
      <c r="H120" s="34" t="s">
        <v>340</v>
      </c>
      <c r="I120" s="39"/>
    </row>
    <row r="121" spans="1:9" ht="28.8" x14ac:dyDescent="0.25">
      <c r="A121" s="33" t="s">
        <v>842</v>
      </c>
      <c r="B121" s="33" t="s">
        <v>579</v>
      </c>
      <c r="C121" s="34" t="s">
        <v>838</v>
      </c>
      <c r="D121" s="34" t="s">
        <v>843</v>
      </c>
      <c r="E121" s="35" t="s">
        <v>840</v>
      </c>
      <c r="F121" s="35" t="s">
        <v>841</v>
      </c>
      <c r="G121" s="36">
        <v>1</v>
      </c>
      <c r="H121" s="34" t="s">
        <v>340</v>
      </c>
      <c r="I121" s="39"/>
    </row>
    <row r="122" spans="1:9" ht="28.8" x14ac:dyDescent="0.25">
      <c r="A122" s="33" t="s">
        <v>844</v>
      </c>
      <c r="B122" s="33" t="s">
        <v>579</v>
      </c>
      <c r="C122" s="34" t="s">
        <v>838</v>
      </c>
      <c r="D122" s="34" t="s">
        <v>845</v>
      </c>
      <c r="E122" s="35" t="s">
        <v>840</v>
      </c>
      <c r="F122" s="35" t="s">
        <v>841</v>
      </c>
      <c r="G122" s="36">
        <v>1</v>
      </c>
      <c r="H122" s="34" t="s">
        <v>340</v>
      </c>
      <c r="I122" s="39"/>
    </row>
    <row r="123" spans="1:9" ht="28.8" x14ac:dyDescent="0.25">
      <c r="A123" s="33" t="s">
        <v>846</v>
      </c>
      <c r="B123" s="33" t="s">
        <v>579</v>
      </c>
      <c r="C123" s="34" t="s">
        <v>838</v>
      </c>
      <c r="D123" s="34" t="s">
        <v>847</v>
      </c>
      <c r="E123" s="35" t="s">
        <v>840</v>
      </c>
      <c r="F123" s="35" t="s">
        <v>841</v>
      </c>
      <c r="G123" s="36">
        <v>1</v>
      </c>
      <c r="H123" s="34" t="s">
        <v>340</v>
      </c>
      <c r="I123" s="39"/>
    </row>
    <row r="124" spans="1:9" ht="28.8" x14ac:dyDescent="0.25">
      <c r="A124" s="33" t="s">
        <v>848</v>
      </c>
      <c r="B124" s="33" t="s">
        <v>579</v>
      </c>
      <c r="C124" s="34" t="s">
        <v>838</v>
      </c>
      <c r="D124" s="34" t="s">
        <v>849</v>
      </c>
      <c r="E124" s="35" t="s">
        <v>840</v>
      </c>
      <c r="F124" s="35" t="s">
        <v>841</v>
      </c>
      <c r="G124" s="36">
        <v>1</v>
      </c>
      <c r="H124" s="34" t="s">
        <v>340</v>
      </c>
      <c r="I124" s="39"/>
    </row>
    <row r="125" spans="1:9" ht="28.8" x14ac:dyDescent="0.25">
      <c r="A125" s="33" t="s">
        <v>850</v>
      </c>
      <c r="B125" s="33" t="s">
        <v>579</v>
      </c>
      <c r="C125" s="34" t="s">
        <v>838</v>
      </c>
      <c r="D125" s="34" t="s">
        <v>851</v>
      </c>
      <c r="E125" s="35" t="s">
        <v>840</v>
      </c>
      <c r="F125" s="35" t="s">
        <v>841</v>
      </c>
      <c r="G125" s="36">
        <v>1</v>
      </c>
      <c r="H125" s="34" t="s">
        <v>340</v>
      </c>
      <c r="I125" s="39"/>
    </row>
    <row r="126" spans="1:9" ht="28.8" x14ac:dyDescent="0.25">
      <c r="A126" s="33" t="s">
        <v>852</v>
      </c>
      <c r="B126" s="33" t="s">
        <v>579</v>
      </c>
      <c r="C126" s="34" t="s">
        <v>838</v>
      </c>
      <c r="D126" s="34" t="s">
        <v>853</v>
      </c>
      <c r="E126" s="35" t="s">
        <v>840</v>
      </c>
      <c r="F126" s="35" t="s">
        <v>841</v>
      </c>
      <c r="G126" s="36">
        <v>1</v>
      </c>
      <c r="H126" s="34" t="s">
        <v>340</v>
      </c>
      <c r="I126" s="39"/>
    </row>
    <row r="127" spans="1:9" x14ac:dyDescent="0.25">
      <c r="A127" s="33" t="s">
        <v>854</v>
      </c>
      <c r="B127" s="33" t="s">
        <v>579</v>
      </c>
      <c r="C127" s="34" t="s">
        <v>855</v>
      </c>
      <c r="D127" s="34" t="s">
        <v>856</v>
      </c>
      <c r="E127" s="35" t="s">
        <v>582</v>
      </c>
      <c r="F127" s="35" t="s">
        <v>857</v>
      </c>
      <c r="G127" s="36">
        <v>1</v>
      </c>
      <c r="H127" s="34" t="s">
        <v>340</v>
      </c>
      <c r="I127" s="39"/>
    </row>
    <row r="128" spans="1:9" x14ac:dyDescent="0.25">
      <c r="A128" s="33" t="s">
        <v>858</v>
      </c>
      <c r="B128" s="33" t="s">
        <v>579</v>
      </c>
      <c r="C128" s="34" t="s">
        <v>855</v>
      </c>
      <c r="D128" s="34" t="s">
        <v>859</v>
      </c>
      <c r="E128" s="35" t="s">
        <v>582</v>
      </c>
      <c r="F128" s="35" t="s">
        <v>860</v>
      </c>
      <c r="G128" s="36">
        <v>1</v>
      </c>
      <c r="H128" s="34" t="s">
        <v>340</v>
      </c>
      <c r="I128" s="39"/>
    </row>
    <row r="129" spans="1:9" x14ac:dyDescent="0.25">
      <c r="A129" s="33" t="s">
        <v>861</v>
      </c>
      <c r="B129" s="33" t="s">
        <v>579</v>
      </c>
      <c r="C129" s="34" t="s">
        <v>855</v>
      </c>
      <c r="D129" s="34" t="s">
        <v>862</v>
      </c>
      <c r="E129" s="35" t="s">
        <v>582</v>
      </c>
      <c r="F129" s="35" t="s">
        <v>860</v>
      </c>
      <c r="G129" s="36">
        <v>1</v>
      </c>
      <c r="H129" s="34" t="s">
        <v>340</v>
      </c>
      <c r="I129" s="39"/>
    </row>
    <row r="130" spans="1:9" x14ac:dyDescent="0.25">
      <c r="A130" s="33" t="s">
        <v>863</v>
      </c>
      <c r="B130" s="33" t="s">
        <v>579</v>
      </c>
      <c r="C130" s="34" t="s">
        <v>855</v>
      </c>
      <c r="D130" s="34" t="s">
        <v>864</v>
      </c>
      <c r="E130" s="35" t="s">
        <v>582</v>
      </c>
      <c r="F130" s="35" t="s">
        <v>860</v>
      </c>
      <c r="G130" s="36">
        <v>1</v>
      </c>
      <c r="H130" s="34" t="s">
        <v>340</v>
      </c>
      <c r="I130" s="39"/>
    </row>
    <row r="131" spans="1:9" x14ac:dyDescent="0.25">
      <c r="A131" s="33" t="s">
        <v>865</v>
      </c>
      <c r="B131" s="33" t="s">
        <v>579</v>
      </c>
      <c r="C131" s="34" t="s">
        <v>866</v>
      </c>
      <c r="D131" s="34" t="s">
        <v>867</v>
      </c>
      <c r="E131" s="35" t="s">
        <v>582</v>
      </c>
      <c r="F131" s="35" t="s">
        <v>91</v>
      </c>
      <c r="G131" s="36">
        <v>1</v>
      </c>
      <c r="H131" s="34" t="s">
        <v>340</v>
      </c>
      <c r="I131" s="39"/>
    </row>
    <row r="132" spans="1:9" x14ac:dyDescent="0.25">
      <c r="A132" s="33" t="s">
        <v>868</v>
      </c>
      <c r="B132" s="33" t="s">
        <v>579</v>
      </c>
      <c r="C132" s="34" t="s">
        <v>866</v>
      </c>
      <c r="D132" s="34" t="s">
        <v>869</v>
      </c>
      <c r="E132" s="35" t="s">
        <v>582</v>
      </c>
      <c r="F132" s="35" t="s">
        <v>91</v>
      </c>
      <c r="G132" s="36">
        <v>1</v>
      </c>
      <c r="H132" s="34" t="s">
        <v>340</v>
      </c>
      <c r="I132" s="39"/>
    </row>
    <row r="133" spans="1:9" x14ac:dyDescent="0.25">
      <c r="A133" s="33" t="s">
        <v>870</v>
      </c>
      <c r="B133" s="33" t="s">
        <v>579</v>
      </c>
      <c r="C133" s="34" t="s">
        <v>866</v>
      </c>
      <c r="D133" s="34" t="s">
        <v>871</v>
      </c>
      <c r="E133" s="35" t="s">
        <v>582</v>
      </c>
      <c r="F133" s="35" t="s">
        <v>91</v>
      </c>
      <c r="G133" s="36">
        <v>1</v>
      </c>
      <c r="H133" s="34" t="s">
        <v>340</v>
      </c>
      <c r="I133" s="39"/>
    </row>
    <row r="134" spans="1:9" x14ac:dyDescent="0.25">
      <c r="A134" s="33" t="s">
        <v>872</v>
      </c>
      <c r="B134" s="33" t="s">
        <v>579</v>
      </c>
      <c r="C134" s="34" t="s">
        <v>866</v>
      </c>
      <c r="D134" s="34" t="s">
        <v>873</v>
      </c>
      <c r="E134" s="35" t="s">
        <v>582</v>
      </c>
      <c r="F134" s="35" t="s">
        <v>91</v>
      </c>
      <c r="G134" s="36">
        <v>1</v>
      </c>
      <c r="H134" s="34" t="s">
        <v>340</v>
      </c>
      <c r="I134" s="39"/>
    </row>
    <row r="135" spans="1:9" x14ac:dyDescent="0.25">
      <c r="A135" s="33" t="s">
        <v>874</v>
      </c>
      <c r="B135" s="33" t="s">
        <v>579</v>
      </c>
      <c r="C135" s="34" t="s">
        <v>866</v>
      </c>
      <c r="D135" s="34" t="s">
        <v>875</v>
      </c>
      <c r="E135" s="35" t="s">
        <v>582</v>
      </c>
      <c r="F135" s="35" t="s">
        <v>91</v>
      </c>
      <c r="G135" s="36">
        <v>1</v>
      </c>
      <c r="H135" s="34" t="s">
        <v>340</v>
      </c>
      <c r="I135" s="39"/>
    </row>
    <row r="136" spans="1:9" x14ac:dyDescent="0.25">
      <c r="A136" s="33" t="s">
        <v>876</v>
      </c>
      <c r="B136" s="33" t="s">
        <v>579</v>
      </c>
      <c r="C136" s="34" t="s">
        <v>866</v>
      </c>
      <c r="D136" s="34" t="s">
        <v>877</v>
      </c>
      <c r="E136" s="35" t="s">
        <v>582</v>
      </c>
      <c r="F136" s="35" t="s">
        <v>91</v>
      </c>
      <c r="G136" s="36">
        <v>1</v>
      </c>
      <c r="H136" s="34" t="s">
        <v>340</v>
      </c>
      <c r="I136" s="39"/>
    </row>
    <row r="137" spans="1:9" x14ac:dyDescent="0.25">
      <c r="A137" s="33" t="s">
        <v>878</v>
      </c>
      <c r="B137" s="33" t="s">
        <v>579</v>
      </c>
      <c r="C137" s="34" t="s">
        <v>866</v>
      </c>
      <c r="D137" s="34" t="s">
        <v>879</v>
      </c>
      <c r="E137" s="35" t="s">
        <v>582</v>
      </c>
      <c r="F137" s="35" t="s">
        <v>91</v>
      </c>
      <c r="G137" s="36">
        <v>1</v>
      </c>
      <c r="H137" s="34" t="s">
        <v>340</v>
      </c>
      <c r="I137" s="39"/>
    </row>
    <row r="138" spans="1:9" x14ac:dyDescent="0.25">
      <c r="A138" s="33" t="s">
        <v>880</v>
      </c>
      <c r="B138" s="33" t="s">
        <v>579</v>
      </c>
      <c r="C138" s="34" t="s">
        <v>866</v>
      </c>
      <c r="D138" s="34" t="s">
        <v>881</v>
      </c>
      <c r="E138" s="35" t="s">
        <v>582</v>
      </c>
      <c r="F138" s="35" t="s">
        <v>85</v>
      </c>
      <c r="G138" s="36">
        <v>1</v>
      </c>
      <c r="H138" s="34" t="s">
        <v>340</v>
      </c>
      <c r="I138" s="39"/>
    </row>
    <row r="139" spans="1:9" x14ac:dyDescent="0.25">
      <c r="A139" s="33" t="s">
        <v>882</v>
      </c>
      <c r="B139" s="33" t="s">
        <v>579</v>
      </c>
      <c r="C139" s="34" t="s">
        <v>866</v>
      </c>
      <c r="D139" s="34" t="s">
        <v>883</v>
      </c>
      <c r="E139" s="35" t="s">
        <v>582</v>
      </c>
      <c r="F139" s="35" t="s">
        <v>85</v>
      </c>
      <c r="G139" s="36">
        <v>1</v>
      </c>
      <c r="H139" s="34" t="s">
        <v>340</v>
      </c>
      <c r="I139" s="39"/>
    </row>
    <row r="140" spans="1:9" x14ac:dyDescent="0.25">
      <c r="A140" s="33" t="s">
        <v>884</v>
      </c>
      <c r="B140" s="33" t="s">
        <v>579</v>
      </c>
      <c r="C140" s="34" t="s">
        <v>866</v>
      </c>
      <c r="D140" s="34" t="s">
        <v>885</v>
      </c>
      <c r="E140" s="35" t="s">
        <v>582</v>
      </c>
      <c r="F140" s="35" t="s">
        <v>91</v>
      </c>
      <c r="G140" s="36">
        <v>1</v>
      </c>
      <c r="H140" s="34" t="s">
        <v>340</v>
      </c>
      <c r="I140" s="39"/>
    </row>
    <row r="141" spans="1:9" x14ac:dyDescent="0.25">
      <c r="A141" s="33" t="s">
        <v>886</v>
      </c>
      <c r="B141" s="33" t="s">
        <v>579</v>
      </c>
      <c r="C141" s="34" t="s">
        <v>866</v>
      </c>
      <c r="D141" s="34" t="s">
        <v>887</v>
      </c>
      <c r="E141" s="35" t="s">
        <v>582</v>
      </c>
      <c r="F141" s="35" t="s">
        <v>91</v>
      </c>
      <c r="G141" s="36">
        <v>1</v>
      </c>
      <c r="H141" s="34" t="s">
        <v>340</v>
      </c>
      <c r="I141" s="39"/>
    </row>
    <row r="142" spans="1:9" x14ac:dyDescent="0.25">
      <c r="A142" s="33" t="s">
        <v>888</v>
      </c>
      <c r="B142" s="33" t="s">
        <v>579</v>
      </c>
      <c r="C142" s="34" t="s">
        <v>866</v>
      </c>
      <c r="D142" s="34" t="s">
        <v>889</v>
      </c>
      <c r="E142" s="35" t="s">
        <v>582</v>
      </c>
      <c r="F142" s="35" t="s">
        <v>91</v>
      </c>
      <c r="G142" s="36">
        <v>1</v>
      </c>
      <c r="H142" s="34" t="s">
        <v>340</v>
      </c>
      <c r="I142" s="39"/>
    </row>
    <row r="143" spans="1:9" x14ac:dyDescent="0.25">
      <c r="A143" s="33" t="s">
        <v>890</v>
      </c>
      <c r="B143" s="33" t="s">
        <v>579</v>
      </c>
      <c r="C143" s="34" t="s">
        <v>866</v>
      </c>
      <c r="D143" s="34" t="s">
        <v>891</v>
      </c>
      <c r="E143" s="35" t="s">
        <v>582</v>
      </c>
      <c r="F143" s="35" t="s">
        <v>91</v>
      </c>
      <c r="G143" s="36">
        <v>1</v>
      </c>
      <c r="H143" s="34" t="s">
        <v>340</v>
      </c>
      <c r="I143" s="39"/>
    </row>
    <row r="144" spans="1:9" x14ac:dyDescent="0.25">
      <c r="A144" s="33" t="s">
        <v>892</v>
      </c>
      <c r="B144" s="33" t="s">
        <v>579</v>
      </c>
      <c r="C144" s="34" t="s">
        <v>866</v>
      </c>
      <c r="D144" s="34" t="s">
        <v>893</v>
      </c>
      <c r="E144" s="35" t="s">
        <v>582</v>
      </c>
      <c r="F144" s="35" t="s">
        <v>91</v>
      </c>
      <c r="G144" s="36">
        <v>1</v>
      </c>
      <c r="H144" s="34" t="s">
        <v>340</v>
      </c>
      <c r="I144" s="39"/>
    </row>
    <row r="145" spans="1:9" x14ac:dyDescent="0.25">
      <c r="A145" s="33" t="s">
        <v>894</v>
      </c>
      <c r="B145" s="33" t="s">
        <v>579</v>
      </c>
      <c r="C145" s="34" t="s">
        <v>866</v>
      </c>
      <c r="D145" s="34" t="s">
        <v>895</v>
      </c>
      <c r="E145" s="35" t="s">
        <v>582</v>
      </c>
      <c r="F145" s="35" t="s">
        <v>91</v>
      </c>
      <c r="G145" s="36">
        <v>1</v>
      </c>
      <c r="H145" s="34" t="s">
        <v>340</v>
      </c>
      <c r="I145" s="39"/>
    </row>
    <row r="146" spans="1:9" x14ac:dyDescent="0.25">
      <c r="A146" s="33" t="s">
        <v>896</v>
      </c>
      <c r="B146" s="33" t="s">
        <v>579</v>
      </c>
      <c r="C146" s="34" t="s">
        <v>866</v>
      </c>
      <c r="D146" s="34" t="s">
        <v>897</v>
      </c>
      <c r="E146" s="35" t="s">
        <v>582</v>
      </c>
      <c r="F146" s="35" t="s">
        <v>91</v>
      </c>
      <c r="G146" s="36">
        <v>1</v>
      </c>
      <c r="H146" s="34" t="s">
        <v>340</v>
      </c>
      <c r="I146" s="39"/>
    </row>
    <row r="147" spans="1:9" x14ac:dyDescent="0.25">
      <c r="A147" s="33" t="s">
        <v>898</v>
      </c>
      <c r="B147" s="33" t="s">
        <v>579</v>
      </c>
      <c r="C147" s="34" t="s">
        <v>866</v>
      </c>
      <c r="D147" s="34" t="s">
        <v>899</v>
      </c>
      <c r="E147" s="35" t="s">
        <v>582</v>
      </c>
      <c r="F147" s="35" t="s">
        <v>91</v>
      </c>
      <c r="G147" s="36">
        <v>1</v>
      </c>
      <c r="H147" s="34" t="s">
        <v>340</v>
      </c>
      <c r="I147" s="39"/>
    </row>
    <row r="148" spans="1:9" x14ac:dyDescent="0.25">
      <c r="A148" s="33" t="s">
        <v>900</v>
      </c>
      <c r="B148" s="33" t="s">
        <v>579</v>
      </c>
      <c r="C148" s="34" t="s">
        <v>866</v>
      </c>
      <c r="D148" s="34" t="s">
        <v>901</v>
      </c>
      <c r="E148" s="35" t="s">
        <v>582</v>
      </c>
      <c r="F148" s="35" t="s">
        <v>91</v>
      </c>
      <c r="G148" s="36">
        <v>1</v>
      </c>
      <c r="H148" s="34" t="s">
        <v>340</v>
      </c>
      <c r="I148" s="39"/>
    </row>
    <row r="149" spans="1:9" x14ac:dyDescent="0.25">
      <c r="A149" s="33" t="s">
        <v>902</v>
      </c>
      <c r="B149" s="33" t="s">
        <v>579</v>
      </c>
      <c r="C149" s="34" t="s">
        <v>866</v>
      </c>
      <c r="D149" s="34" t="s">
        <v>903</v>
      </c>
      <c r="E149" s="35" t="s">
        <v>582</v>
      </c>
      <c r="F149" s="35" t="s">
        <v>91</v>
      </c>
      <c r="G149" s="36">
        <v>1</v>
      </c>
      <c r="H149" s="34" t="s">
        <v>340</v>
      </c>
      <c r="I149" s="39"/>
    </row>
    <row r="150" spans="1:9" x14ac:dyDescent="0.25">
      <c r="A150" s="33" t="s">
        <v>904</v>
      </c>
      <c r="B150" s="33" t="s">
        <v>579</v>
      </c>
      <c r="C150" s="34" t="s">
        <v>866</v>
      </c>
      <c r="D150" s="34" t="s">
        <v>905</v>
      </c>
      <c r="E150" s="35" t="s">
        <v>582</v>
      </c>
      <c r="F150" s="35" t="s">
        <v>91</v>
      </c>
      <c r="G150" s="36">
        <v>1</v>
      </c>
      <c r="H150" s="34" t="s">
        <v>340</v>
      </c>
      <c r="I150" s="39"/>
    </row>
    <row r="151" spans="1:9" x14ac:dyDescent="0.25">
      <c r="A151" s="33" t="s">
        <v>906</v>
      </c>
      <c r="B151" s="33" t="s">
        <v>579</v>
      </c>
      <c r="C151" s="34" t="s">
        <v>866</v>
      </c>
      <c r="D151" s="34" t="s">
        <v>907</v>
      </c>
      <c r="E151" s="35" t="s">
        <v>582</v>
      </c>
      <c r="F151" s="35" t="s">
        <v>85</v>
      </c>
      <c r="G151" s="36">
        <v>1</v>
      </c>
      <c r="H151" s="34" t="s">
        <v>340</v>
      </c>
      <c r="I151" s="39"/>
    </row>
    <row r="152" spans="1:9" x14ac:dyDescent="0.25">
      <c r="A152" s="33" t="s">
        <v>908</v>
      </c>
      <c r="B152" s="33" t="s">
        <v>579</v>
      </c>
      <c r="C152" s="34" t="s">
        <v>866</v>
      </c>
      <c r="D152" s="34" t="s">
        <v>909</v>
      </c>
      <c r="E152" s="35" t="s">
        <v>582</v>
      </c>
      <c r="F152" s="35" t="s">
        <v>85</v>
      </c>
      <c r="G152" s="36">
        <v>1</v>
      </c>
      <c r="H152" s="34" t="s">
        <v>340</v>
      </c>
      <c r="I152" s="39"/>
    </row>
    <row r="153" spans="1:9" x14ac:dyDescent="0.25">
      <c r="A153" s="33" t="s">
        <v>910</v>
      </c>
      <c r="B153" s="33" t="s">
        <v>579</v>
      </c>
      <c r="C153" s="34" t="s">
        <v>866</v>
      </c>
      <c r="D153" s="34" t="s">
        <v>911</v>
      </c>
      <c r="E153" s="35" t="s">
        <v>582</v>
      </c>
      <c r="F153" s="35" t="s">
        <v>91</v>
      </c>
      <c r="G153" s="36">
        <v>1</v>
      </c>
      <c r="H153" s="34" t="s">
        <v>340</v>
      </c>
      <c r="I153" s="39"/>
    </row>
    <row r="154" spans="1:9" x14ac:dyDescent="0.25">
      <c r="A154" s="33" t="s">
        <v>912</v>
      </c>
      <c r="B154" s="33" t="s">
        <v>579</v>
      </c>
      <c r="C154" s="34" t="s">
        <v>866</v>
      </c>
      <c r="D154" s="34" t="s">
        <v>913</v>
      </c>
      <c r="E154" s="35" t="s">
        <v>582</v>
      </c>
      <c r="F154" s="35" t="s">
        <v>91</v>
      </c>
      <c r="G154" s="36">
        <v>1</v>
      </c>
      <c r="H154" s="34" t="s">
        <v>340</v>
      </c>
      <c r="I154" s="39"/>
    </row>
    <row r="155" spans="1:9" x14ac:dyDescent="0.25">
      <c r="A155" s="33" t="s">
        <v>914</v>
      </c>
      <c r="B155" s="33" t="s">
        <v>579</v>
      </c>
      <c r="C155" s="34" t="s">
        <v>866</v>
      </c>
      <c r="D155" s="34" t="s">
        <v>915</v>
      </c>
      <c r="E155" s="35" t="s">
        <v>582</v>
      </c>
      <c r="F155" s="35" t="s">
        <v>91</v>
      </c>
      <c r="G155" s="36">
        <v>1</v>
      </c>
      <c r="H155" s="34" t="s">
        <v>340</v>
      </c>
      <c r="I155" s="39"/>
    </row>
    <row r="156" spans="1:9" x14ac:dyDescent="0.25">
      <c r="A156" s="33" t="s">
        <v>916</v>
      </c>
      <c r="B156" s="33" t="s">
        <v>579</v>
      </c>
      <c r="C156" s="34" t="s">
        <v>866</v>
      </c>
      <c r="D156" s="34" t="s">
        <v>917</v>
      </c>
      <c r="E156" s="35" t="s">
        <v>582</v>
      </c>
      <c r="F156" s="35" t="s">
        <v>91</v>
      </c>
      <c r="G156" s="36">
        <v>1</v>
      </c>
      <c r="H156" s="34" t="s">
        <v>340</v>
      </c>
      <c r="I156" s="39"/>
    </row>
    <row r="157" spans="1:9" x14ac:dyDescent="0.25">
      <c r="A157" s="33" t="s">
        <v>918</v>
      </c>
      <c r="B157" s="33" t="s">
        <v>579</v>
      </c>
      <c r="C157" s="34" t="s">
        <v>866</v>
      </c>
      <c r="D157" s="34" t="s">
        <v>919</v>
      </c>
      <c r="E157" s="35" t="s">
        <v>582</v>
      </c>
      <c r="F157" s="35" t="s">
        <v>91</v>
      </c>
      <c r="G157" s="36">
        <v>1</v>
      </c>
      <c r="H157" s="34" t="s">
        <v>340</v>
      </c>
      <c r="I157" s="39"/>
    </row>
    <row r="158" spans="1:9" x14ac:dyDescent="0.25">
      <c r="A158" s="33" t="s">
        <v>920</v>
      </c>
      <c r="B158" s="33" t="s">
        <v>579</v>
      </c>
      <c r="C158" s="34" t="s">
        <v>866</v>
      </c>
      <c r="D158" s="34" t="s">
        <v>921</v>
      </c>
      <c r="E158" s="35" t="s">
        <v>582</v>
      </c>
      <c r="F158" s="35" t="s">
        <v>91</v>
      </c>
      <c r="G158" s="36">
        <v>1</v>
      </c>
      <c r="H158" s="34" t="s">
        <v>340</v>
      </c>
      <c r="I158" s="39"/>
    </row>
    <row r="159" spans="1:9" x14ac:dyDescent="0.25">
      <c r="A159" s="33" t="s">
        <v>922</v>
      </c>
      <c r="B159" s="33" t="s">
        <v>579</v>
      </c>
      <c r="C159" s="34" t="s">
        <v>866</v>
      </c>
      <c r="D159" s="34" t="s">
        <v>923</v>
      </c>
      <c r="E159" s="35" t="s">
        <v>582</v>
      </c>
      <c r="F159" s="35" t="s">
        <v>91</v>
      </c>
      <c r="G159" s="36">
        <v>1</v>
      </c>
      <c r="H159" s="34" t="s">
        <v>340</v>
      </c>
      <c r="I159" s="39"/>
    </row>
    <row r="160" spans="1:9" x14ac:dyDescent="0.25">
      <c r="A160" s="33" t="s">
        <v>924</v>
      </c>
      <c r="B160" s="33" t="s">
        <v>579</v>
      </c>
      <c r="C160" s="34" t="s">
        <v>866</v>
      </c>
      <c r="D160" s="34" t="s">
        <v>925</v>
      </c>
      <c r="E160" s="35" t="s">
        <v>582</v>
      </c>
      <c r="F160" s="35" t="s">
        <v>91</v>
      </c>
      <c r="G160" s="36">
        <v>1</v>
      </c>
      <c r="H160" s="34" t="s">
        <v>340</v>
      </c>
      <c r="I160" s="39"/>
    </row>
    <row r="161" spans="1:9" x14ac:dyDescent="0.25">
      <c r="A161" s="33" t="s">
        <v>926</v>
      </c>
      <c r="B161" s="33" t="s">
        <v>579</v>
      </c>
      <c r="C161" s="34" t="s">
        <v>866</v>
      </c>
      <c r="D161" s="34" t="s">
        <v>927</v>
      </c>
      <c r="E161" s="35" t="s">
        <v>582</v>
      </c>
      <c r="F161" s="35" t="s">
        <v>91</v>
      </c>
      <c r="G161" s="36">
        <v>1</v>
      </c>
      <c r="H161" s="34" t="s">
        <v>340</v>
      </c>
      <c r="I161" s="39"/>
    </row>
    <row r="162" spans="1:9" x14ac:dyDescent="0.25">
      <c r="A162" s="33" t="s">
        <v>928</v>
      </c>
      <c r="B162" s="33" t="s">
        <v>579</v>
      </c>
      <c r="C162" s="34" t="s">
        <v>866</v>
      </c>
      <c r="D162" s="34" t="s">
        <v>929</v>
      </c>
      <c r="E162" s="35" t="s">
        <v>582</v>
      </c>
      <c r="F162" s="35" t="s">
        <v>91</v>
      </c>
      <c r="G162" s="36">
        <v>1</v>
      </c>
      <c r="H162" s="34" t="s">
        <v>340</v>
      </c>
      <c r="I162" s="39"/>
    </row>
    <row r="163" spans="1:9" x14ac:dyDescent="0.25">
      <c r="A163" s="33" t="s">
        <v>930</v>
      </c>
      <c r="B163" s="33" t="s">
        <v>579</v>
      </c>
      <c r="C163" s="34" t="s">
        <v>866</v>
      </c>
      <c r="D163" s="34" t="s">
        <v>931</v>
      </c>
      <c r="E163" s="35" t="s">
        <v>582</v>
      </c>
      <c r="F163" s="35" t="s">
        <v>91</v>
      </c>
      <c r="G163" s="36">
        <v>1</v>
      </c>
      <c r="H163" s="34" t="s">
        <v>340</v>
      </c>
      <c r="I163" s="39"/>
    </row>
    <row r="164" spans="1:9" x14ac:dyDescent="0.25">
      <c r="A164" s="33" t="s">
        <v>932</v>
      </c>
      <c r="B164" s="33" t="s">
        <v>579</v>
      </c>
      <c r="C164" s="34" t="s">
        <v>866</v>
      </c>
      <c r="D164" s="34" t="s">
        <v>933</v>
      </c>
      <c r="E164" s="35" t="s">
        <v>582</v>
      </c>
      <c r="F164" s="35" t="s">
        <v>85</v>
      </c>
      <c r="G164" s="36">
        <v>1</v>
      </c>
      <c r="H164" s="34" t="s">
        <v>340</v>
      </c>
      <c r="I164" s="39"/>
    </row>
    <row r="165" spans="1:9" x14ac:dyDescent="0.25">
      <c r="A165" s="33" t="s">
        <v>934</v>
      </c>
      <c r="B165" s="33" t="s">
        <v>579</v>
      </c>
      <c r="C165" s="34" t="s">
        <v>866</v>
      </c>
      <c r="D165" s="34" t="s">
        <v>935</v>
      </c>
      <c r="E165" s="35" t="s">
        <v>582</v>
      </c>
      <c r="F165" s="35" t="s">
        <v>91</v>
      </c>
      <c r="G165" s="36">
        <v>1</v>
      </c>
      <c r="H165" s="34" t="s">
        <v>340</v>
      </c>
      <c r="I165" s="39"/>
    </row>
    <row r="166" spans="1:9" x14ac:dyDescent="0.25">
      <c r="A166" s="33" t="s">
        <v>936</v>
      </c>
      <c r="B166" s="33" t="s">
        <v>579</v>
      </c>
      <c r="C166" s="34" t="s">
        <v>866</v>
      </c>
      <c r="D166" s="34" t="s">
        <v>937</v>
      </c>
      <c r="E166" s="35" t="s">
        <v>582</v>
      </c>
      <c r="F166" s="35" t="s">
        <v>85</v>
      </c>
      <c r="G166" s="36">
        <v>1</v>
      </c>
      <c r="H166" s="34" t="s">
        <v>340</v>
      </c>
      <c r="I166" s="39"/>
    </row>
    <row r="167" spans="1:9" x14ac:dyDescent="0.25">
      <c r="A167" s="33" t="s">
        <v>938</v>
      </c>
      <c r="B167" s="33" t="s">
        <v>579</v>
      </c>
      <c r="C167" s="34" t="s">
        <v>866</v>
      </c>
      <c r="D167" s="34" t="s">
        <v>939</v>
      </c>
      <c r="E167" s="35" t="s">
        <v>582</v>
      </c>
      <c r="F167" s="35" t="s">
        <v>91</v>
      </c>
      <c r="G167" s="36">
        <v>1</v>
      </c>
      <c r="H167" s="34" t="s">
        <v>340</v>
      </c>
      <c r="I167" s="39"/>
    </row>
    <row r="168" spans="1:9" x14ac:dyDescent="0.25">
      <c r="A168" s="33" t="s">
        <v>940</v>
      </c>
      <c r="B168" s="33" t="s">
        <v>579</v>
      </c>
      <c r="C168" s="34" t="s">
        <v>866</v>
      </c>
      <c r="D168" s="34" t="s">
        <v>941</v>
      </c>
      <c r="E168" s="35" t="s">
        <v>582</v>
      </c>
      <c r="F168" s="35" t="s">
        <v>91</v>
      </c>
      <c r="G168" s="36">
        <v>1</v>
      </c>
      <c r="H168" s="34" t="s">
        <v>340</v>
      </c>
      <c r="I168" s="39"/>
    </row>
    <row r="169" spans="1:9" x14ac:dyDescent="0.25">
      <c r="A169" s="33" t="s">
        <v>942</v>
      </c>
      <c r="B169" s="33" t="s">
        <v>579</v>
      </c>
      <c r="C169" s="34" t="s">
        <v>866</v>
      </c>
      <c r="D169" s="34" t="s">
        <v>943</v>
      </c>
      <c r="E169" s="35" t="s">
        <v>582</v>
      </c>
      <c r="F169" s="35" t="s">
        <v>85</v>
      </c>
      <c r="G169" s="36">
        <v>1</v>
      </c>
      <c r="H169" s="34" t="s">
        <v>340</v>
      </c>
      <c r="I169" s="39"/>
    </row>
    <row r="170" spans="1:9" x14ac:dyDescent="0.25">
      <c r="A170" s="33" t="s">
        <v>944</v>
      </c>
      <c r="B170" s="33" t="s">
        <v>579</v>
      </c>
      <c r="C170" s="34" t="s">
        <v>866</v>
      </c>
      <c r="D170" s="34" t="s">
        <v>945</v>
      </c>
      <c r="E170" s="35" t="s">
        <v>946</v>
      </c>
      <c r="F170" s="35" t="s">
        <v>91</v>
      </c>
      <c r="G170" s="36">
        <v>1</v>
      </c>
      <c r="H170" s="34" t="s">
        <v>340</v>
      </c>
      <c r="I170" s="39"/>
    </row>
    <row r="171" spans="1:9" x14ac:dyDescent="0.25">
      <c r="A171" s="33" t="s">
        <v>947</v>
      </c>
      <c r="B171" s="33" t="s">
        <v>579</v>
      </c>
      <c r="C171" s="34" t="s">
        <v>948</v>
      </c>
      <c r="D171" s="34" t="s">
        <v>949</v>
      </c>
      <c r="E171" s="35" t="s">
        <v>582</v>
      </c>
      <c r="F171" s="40"/>
      <c r="G171" s="36">
        <v>1</v>
      </c>
      <c r="H171" s="34" t="s">
        <v>340</v>
      </c>
      <c r="I171" s="39"/>
    </row>
    <row r="172" spans="1:9" x14ac:dyDescent="0.25">
      <c r="A172" s="33" t="s">
        <v>950</v>
      </c>
      <c r="B172" s="33" t="s">
        <v>579</v>
      </c>
      <c r="C172" s="34" t="s">
        <v>948</v>
      </c>
      <c r="D172" s="34" t="s">
        <v>951</v>
      </c>
      <c r="E172" s="35" t="s">
        <v>582</v>
      </c>
      <c r="F172" s="40"/>
      <c r="G172" s="36">
        <v>1</v>
      </c>
      <c r="H172" s="34" t="s">
        <v>340</v>
      </c>
      <c r="I172" s="39"/>
    </row>
    <row r="173" spans="1:9" x14ac:dyDescent="0.25">
      <c r="A173" s="33" t="s">
        <v>952</v>
      </c>
      <c r="B173" s="33" t="s">
        <v>579</v>
      </c>
      <c r="C173" s="34" t="s">
        <v>948</v>
      </c>
      <c r="D173" s="34" t="s">
        <v>953</v>
      </c>
      <c r="E173" s="35" t="s">
        <v>582</v>
      </c>
      <c r="F173" s="40"/>
      <c r="G173" s="36">
        <v>1</v>
      </c>
      <c r="H173" s="34" t="s">
        <v>340</v>
      </c>
      <c r="I173" s="39"/>
    </row>
    <row r="174" spans="1:9" x14ac:dyDescent="0.25">
      <c r="A174" s="33" t="s">
        <v>954</v>
      </c>
      <c r="B174" s="33" t="s">
        <v>579</v>
      </c>
      <c r="C174" s="34" t="s">
        <v>948</v>
      </c>
      <c r="D174" s="34" t="s">
        <v>955</v>
      </c>
      <c r="E174" s="35" t="s">
        <v>582</v>
      </c>
      <c r="F174" s="40"/>
      <c r="G174" s="36">
        <v>1</v>
      </c>
      <c r="H174" s="34" t="s">
        <v>340</v>
      </c>
      <c r="I174" s="39"/>
    </row>
    <row r="175" spans="1:9" x14ac:dyDescent="0.25">
      <c r="A175" s="33" t="s">
        <v>956</v>
      </c>
      <c r="B175" s="33" t="s">
        <v>579</v>
      </c>
      <c r="C175" s="34" t="s">
        <v>948</v>
      </c>
      <c r="D175" s="34" t="s">
        <v>957</v>
      </c>
      <c r="E175" s="35" t="s">
        <v>582</v>
      </c>
      <c r="F175" s="40"/>
      <c r="G175" s="36">
        <v>1</v>
      </c>
      <c r="H175" s="34" t="s">
        <v>340</v>
      </c>
      <c r="I175" s="39"/>
    </row>
    <row r="176" spans="1:9" x14ac:dyDescent="0.25">
      <c r="A176" s="41"/>
      <c r="B176" s="41"/>
      <c r="C176" s="42" t="s">
        <v>114</v>
      </c>
      <c r="D176" s="42"/>
      <c r="E176" s="43"/>
      <c r="F176" s="44"/>
      <c r="G176" s="45">
        <f>SUM(G7:G175)</f>
        <v>183</v>
      </c>
      <c r="H176" s="42"/>
      <c r="I176" s="47"/>
    </row>
    <row r="177" spans="1:9" x14ac:dyDescent="0.25">
      <c r="A177" s="46" t="s">
        <v>958</v>
      </c>
      <c r="B177" s="46" t="s">
        <v>959</v>
      </c>
      <c r="C177" s="34" t="s">
        <v>593</v>
      </c>
      <c r="D177" s="34" t="s">
        <v>960</v>
      </c>
      <c r="E177" s="34" t="s">
        <v>620</v>
      </c>
      <c r="F177" s="34" t="s">
        <v>961</v>
      </c>
      <c r="G177" s="36">
        <v>1</v>
      </c>
      <c r="H177" s="34" t="s">
        <v>340</v>
      </c>
      <c r="I177" s="39"/>
    </row>
    <row r="178" spans="1:9" x14ac:dyDescent="0.25">
      <c r="A178" s="46" t="s">
        <v>962</v>
      </c>
      <c r="B178" s="46" t="s">
        <v>959</v>
      </c>
      <c r="C178" s="34" t="s">
        <v>593</v>
      </c>
      <c r="D178" s="34" t="s">
        <v>963</v>
      </c>
      <c r="E178" s="34" t="s">
        <v>620</v>
      </c>
      <c r="F178" s="34" t="s">
        <v>961</v>
      </c>
      <c r="G178" s="36">
        <v>1</v>
      </c>
      <c r="H178" s="34" t="s">
        <v>340</v>
      </c>
      <c r="I178" s="39"/>
    </row>
    <row r="179" spans="1:9" x14ac:dyDescent="0.25">
      <c r="A179" s="46" t="s">
        <v>964</v>
      </c>
      <c r="B179" s="46" t="s">
        <v>959</v>
      </c>
      <c r="C179" s="34" t="s">
        <v>593</v>
      </c>
      <c r="D179" s="34" t="s">
        <v>965</v>
      </c>
      <c r="E179" s="34" t="s">
        <v>620</v>
      </c>
      <c r="F179" s="34" t="s">
        <v>961</v>
      </c>
      <c r="G179" s="36">
        <v>1</v>
      </c>
      <c r="H179" s="34" t="s">
        <v>340</v>
      </c>
      <c r="I179" s="39"/>
    </row>
    <row r="180" spans="1:9" x14ac:dyDescent="0.25">
      <c r="A180" s="46" t="s">
        <v>966</v>
      </c>
      <c r="B180" s="46" t="s">
        <v>959</v>
      </c>
      <c r="C180" s="34" t="s">
        <v>593</v>
      </c>
      <c r="D180" s="34" t="s">
        <v>967</v>
      </c>
      <c r="E180" s="34" t="s">
        <v>620</v>
      </c>
      <c r="F180" s="34" t="s">
        <v>961</v>
      </c>
      <c r="G180" s="36">
        <v>1</v>
      </c>
      <c r="H180" s="34" t="s">
        <v>340</v>
      </c>
      <c r="I180" s="39"/>
    </row>
    <row r="181" spans="1:9" x14ac:dyDescent="0.25">
      <c r="A181" s="46" t="s">
        <v>968</v>
      </c>
      <c r="B181" s="46" t="s">
        <v>959</v>
      </c>
      <c r="C181" s="34" t="s">
        <v>593</v>
      </c>
      <c r="D181" s="34" t="s">
        <v>969</v>
      </c>
      <c r="E181" s="34" t="s">
        <v>620</v>
      </c>
      <c r="F181" s="34" t="s">
        <v>961</v>
      </c>
      <c r="G181" s="36">
        <v>1</v>
      </c>
      <c r="H181" s="34" t="s">
        <v>340</v>
      </c>
      <c r="I181" s="39"/>
    </row>
    <row r="182" spans="1:9" x14ac:dyDescent="0.25">
      <c r="A182" s="46" t="s">
        <v>970</v>
      </c>
      <c r="B182" s="46" t="s">
        <v>959</v>
      </c>
      <c r="C182" s="34" t="s">
        <v>593</v>
      </c>
      <c r="D182" s="34" t="s">
        <v>971</v>
      </c>
      <c r="E182" s="34" t="s">
        <v>620</v>
      </c>
      <c r="F182" s="34" t="s">
        <v>961</v>
      </c>
      <c r="G182" s="36">
        <v>1</v>
      </c>
      <c r="H182" s="34" t="s">
        <v>340</v>
      </c>
      <c r="I182" s="39"/>
    </row>
    <row r="183" spans="1:9" x14ac:dyDescent="0.25">
      <c r="A183" s="46" t="s">
        <v>972</v>
      </c>
      <c r="B183" s="46" t="s">
        <v>959</v>
      </c>
      <c r="C183" s="34" t="s">
        <v>593</v>
      </c>
      <c r="D183" s="34" t="s">
        <v>973</v>
      </c>
      <c r="E183" s="34" t="s">
        <v>620</v>
      </c>
      <c r="F183" s="34" t="s">
        <v>961</v>
      </c>
      <c r="G183" s="36">
        <v>1</v>
      </c>
      <c r="H183" s="34" t="s">
        <v>340</v>
      </c>
      <c r="I183" s="39"/>
    </row>
    <row r="184" spans="1:9" x14ac:dyDescent="0.25">
      <c r="A184" s="46" t="s">
        <v>974</v>
      </c>
      <c r="B184" s="46" t="s">
        <v>959</v>
      </c>
      <c r="C184" s="34" t="s">
        <v>593</v>
      </c>
      <c r="D184" s="34" t="s">
        <v>975</v>
      </c>
      <c r="E184" s="34" t="s">
        <v>620</v>
      </c>
      <c r="F184" s="34" t="s">
        <v>961</v>
      </c>
      <c r="G184" s="36">
        <v>1</v>
      </c>
      <c r="H184" s="34" t="s">
        <v>340</v>
      </c>
      <c r="I184" s="39"/>
    </row>
    <row r="185" spans="1:9" x14ac:dyDescent="0.25">
      <c r="A185" s="46" t="s">
        <v>976</v>
      </c>
      <c r="B185" s="46" t="s">
        <v>959</v>
      </c>
      <c r="C185" s="34" t="s">
        <v>593</v>
      </c>
      <c r="D185" s="34" t="s">
        <v>977</v>
      </c>
      <c r="E185" s="34" t="s">
        <v>620</v>
      </c>
      <c r="F185" s="34" t="s">
        <v>961</v>
      </c>
      <c r="G185" s="36">
        <v>1</v>
      </c>
      <c r="H185" s="34" t="s">
        <v>340</v>
      </c>
      <c r="I185" s="39"/>
    </row>
    <row r="186" spans="1:9" x14ac:dyDescent="0.25">
      <c r="A186" s="46" t="s">
        <v>978</v>
      </c>
      <c r="B186" s="46" t="s">
        <v>959</v>
      </c>
      <c r="C186" s="34" t="s">
        <v>593</v>
      </c>
      <c r="D186" s="34" t="s">
        <v>979</v>
      </c>
      <c r="E186" s="34" t="s">
        <v>620</v>
      </c>
      <c r="F186" s="34" t="s">
        <v>961</v>
      </c>
      <c r="G186" s="36">
        <v>1</v>
      </c>
      <c r="H186" s="34" t="s">
        <v>340</v>
      </c>
      <c r="I186" s="39"/>
    </row>
    <row r="187" spans="1:9" x14ac:dyDescent="0.25">
      <c r="A187" s="46" t="s">
        <v>980</v>
      </c>
      <c r="B187" s="46" t="s">
        <v>959</v>
      </c>
      <c r="C187" s="34" t="s">
        <v>593</v>
      </c>
      <c r="D187" s="34" t="s">
        <v>981</v>
      </c>
      <c r="E187" s="34" t="s">
        <v>620</v>
      </c>
      <c r="F187" s="34" t="s">
        <v>961</v>
      </c>
      <c r="G187" s="36">
        <v>1</v>
      </c>
      <c r="H187" s="34" t="s">
        <v>340</v>
      </c>
      <c r="I187" s="39"/>
    </row>
    <row r="188" spans="1:9" x14ac:dyDescent="0.25">
      <c r="A188" s="46" t="s">
        <v>982</v>
      </c>
      <c r="B188" s="46" t="s">
        <v>959</v>
      </c>
      <c r="C188" s="34" t="s">
        <v>593</v>
      </c>
      <c r="D188" s="34" t="s">
        <v>983</v>
      </c>
      <c r="E188" s="34" t="s">
        <v>620</v>
      </c>
      <c r="F188" s="34" t="s">
        <v>961</v>
      </c>
      <c r="G188" s="36">
        <v>1</v>
      </c>
      <c r="H188" s="34" t="s">
        <v>340</v>
      </c>
      <c r="I188" s="39"/>
    </row>
    <row r="189" spans="1:9" x14ac:dyDescent="0.25">
      <c r="A189" s="46" t="s">
        <v>984</v>
      </c>
      <c r="B189" s="46" t="s">
        <v>959</v>
      </c>
      <c r="C189" s="34" t="s">
        <v>593</v>
      </c>
      <c r="D189" s="34" t="s">
        <v>985</v>
      </c>
      <c r="E189" s="34" t="s">
        <v>620</v>
      </c>
      <c r="F189" s="34" t="s">
        <v>961</v>
      </c>
      <c r="G189" s="36">
        <v>1</v>
      </c>
      <c r="H189" s="34" t="s">
        <v>340</v>
      </c>
      <c r="I189" s="39"/>
    </row>
    <row r="190" spans="1:9" x14ac:dyDescent="0.25">
      <c r="A190" s="46" t="s">
        <v>986</v>
      </c>
      <c r="B190" s="46" t="s">
        <v>959</v>
      </c>
      <c r="C190" s="34" t="s">
        <v>593</v>
      </c>
      <c r="D190" s="34" t="s">
        <v>987</v>
      </c>
      <c r="E190" s="34" t="s">
        <v>620</v>
      </c>
      <c r="F190" s="34" t="s">
        <v>961</v>
      </c>
      <c r="G190" s="36">
        <v>1</v>
      </c>
      <c r="H190" s="34" t="s">
        <v>340</v>
      </c>
      <c r="I190" s="39"/>
    </row>
    <row r="191" spans="1:9" x14ac:dyDescent="0.25">
      <c r="A191" s="46" t="s">
        <v>988</v>
      </c>
      <c r="B191" s="46" t="s">
        <v>959</v>
      </c>
      <c r="C191" s="34" t="s">
        <v>593</v>
      </c>
      <c r="D191" s="34" t="s">
        <v>989</v>
      </c>
      <c r="E191" s="34" t="s">
        <v>620</v>
      </c>
      <c r="F191" s="34" t="s">
        <v>961</v>
      </c>
      <c r="G191" s="36">
        <v>1</v>
      </c>
      <c r="H191" s="34" t="s">
        <v>340</v>
      </c>
      <c r="I191" s="39"/>
    </row>
    <row r="192" spans="1:9" x14ac:dyDescent="0.25">
      <c r="A192" s="46" t="s">
        <v>990</v>
      </c>
      <c r="B192" s="46" t="s">
        <v>959</v>
      </c>
      <c r="C192" s="34" t="s">
        <v>593</v>
      </c>
      <c r="D192" s="34" t="s">
        <v>991</v>
      </c>
      <c r="E192" s="34" t="s">
        <v>620</v>
      </c>
      <c r="F192" s="34" t="s">
        <v>961</v>
      </c>
      <c r="G192" s="36">
        <v>1</v>
      </c>
      <c r="H192" s="34" t="s">
        <v>340</v>
      </c>
      <c r="I192" s="39"/>
    </row>
    <row r="193" spans="1:9" x14ac:dyDescent="0.25">
      <c r="A193" s="46" t="s">
        <v>992</v>
      </c>
      <c r="B193" s="46" t="s">
        <v>959</v>
      </c>
      <c r="C193" s="34" t="s">
        <v>593</v>
      </c>
      <c r="D193" s="34" t="s">
        <v>993</v>
      </c>
      <c r="E193" s="34" t="s">
        <v>620</v>
      </c>
      <c r="F193" s="34" t="s">
        <v>961</v>
      </c>
      <c r="G193" s="36">
        <v>1</v>
      </c>
      <c r="H193" s="34" t="s">
        <v>340</v>
      </c>
      <c r="I193" s="39"/>
    </row>
    <row r="194" spans="1:9" x14ac:dyDescent="0.25">
      <c r="A194" s="46" t="s">
        <v>994</v>
      </c>
      <c r="B194" s="46" t="s">
        <v>959</v>
      </c>
      <c r="C194" s="34" t="s">
        <v>593</v>
      </c>
      <c r="D194" s="34" t="s">
        <v>995</v>
      </c>
      <c r="E194" s="34" t="s">
        <v>620</v>
      </c>
      <c r="F194" s="34" t="s">
        <v>961</v>
      </c>
      <c r="G194" s="36">
        <v>1</v>
      </c>
      <c r="H194" s="34" t="s">
        <v>340</v>
      </c>
      <c r="I194" s="39"/>
    </row>
    <row r="195" spans="1:9" x14ac:dyDescent="0.25">
      <c r="A195" s="46" t="s">
        <v>996</v>
      </c>
      <c r="B195" s="46" t="s">
        <v>959</v>
      </c>
      <c r="C195" s="34" t="s">
        <v>593</v>
      </c>
      <c r="D195" s="34" t="s">
        <v>997</v>
      </c>
      <c r="E195" s="34" t="s">
        <v>620</v>
      </c>
      <c r="F195" s="34" t="s">
        <v>961</v>
      </c>
      <c r="G195" s="36">
        <v>1</v>
      </c>
      <c r="H195" s="34" t="s">
        <v>340</v>
      </c>
      <c r="I195" s="39"/>
    </row>
    <row r="196" spans="1:9" x14ac:dyDescent="0.25">
      <c r="A196" s="46" t="s">
        <v>998</v>
      </c>
      <c r="B196" s="46" t="s">
        <v>959</v>
      </c>
      <c r="C196" s="34" t="s">
        <v>593</v>
      </c>
      <c r="D196" s="34" t="s">
        <v>999</v>
      </c>
      <c r="E196" s="34" t="s">
        <v>620</v>
      </c>
      <c r="F196" s="34" t="s">
        <v>961</v>
      </c>
      <c r="G196" s="36">
        <v>1</v>
      </c>
      <c r="H196" s="34" t="s">
        <v>340</v>
      </c>
      <c r="I196" s="39"/>
    </row>
    <row r="197" spans="1:9" x14ac:dyDescent="0.25">
      <c r="A197" s="46" t="s">
        <v>1000</v>
      </c>
      <c r="B197" s="46" t="s">
        <v>959</v>
      </c>
      <c r="C197" s="34" t="s">
        <v>593</v>
      </c>
      <c r="D197" s="34" t="s">
        <v>1001</v>
      </c>
      <c r="E197" s="34" t="s">
        <v>620</v>
      </c>
      <c r="F197" s="34" t="s">
        <v>961</v>
      </c>
      <c r="G197" s="36">
        <v>1</v>
      </c>
      <c r="H197" s="34" t="s">
        <v>340</v>
      </c>
      <c r="I197" s="39"/>
    </row>
    <row r="198" spans="1:9" x14ac:dyDescent="0.25">
      <c r="A198" s="46" t="s">
        <v>1002</v>
      </c>
      <c r="B198" s="46" t="s">
        <v>959</v>
      </c>
      <c r="C198" s="34" t="s">
        <v>593</v>
      </c>
      <c r="D198" s="34" t="s">
        <v>1003</v>
      </c>
      <c r="E198" s="34" t="s">
        <v>620</v>
      </c>
      <c r="F198" s="34" t="s">
        <v>961</v>
      </c>
      <c r="G198" s="36">
        <v>1</v>
      </c>
      <c r="H198" s="34" t="s">
        <v>340</v>
      </c>
      <c r="I198" s="39"/>
    </row>
    <row r="199" spans="1:9" x14ac:dyDescent="0.25">
      <c r="A199" s="46" t="s">
        <v>1004</v>
      </c>
      <c r="B199" s="46" t="s">
        <v>959</v>
      </c>
      <c r="C199" s="34" t="s">
        <v>593</v>
      </c>
      <c r="D199" s="34" t="s">
        <v>1005</v>
      </c>
      <c r="E199" s="34" t="s">
        <v>620</v>
      </c>
      <c r="F199" s="34" t="s">
        <v>961</v>
      </c>
      <c r="G199" s="36">
        <v>1</v>
      </c>
      <c r="H199" s="34" t="s">
        <v>340</v>
      </c>
      <c r="I199" s="39"/>
    </row>
    <row r="200" spans="1:9" x14ac:dyDescent="0.25">
      <c r="A200" s="46" t="s">
        <v>1006</v>
      </c>
      <c r="B200" s="46" t="s">
        <v>959</v>
      </c>
      <c r="C200" s="34" t="s">
        <v>593</v>
      </c>
      <c r="D200" s="34" t="s">
        <v>1007</v>
      </c>
      <c r="E200" s="34" t="s">
        <v>620</v>
      </c>
      <c r="F200" s="34" t="s">
        <v>961</v>
      </c>
      <c r="G200" s="36">
        <v>1</v>
      </c>
      <c r="H200" s="34" t="s">
        <v>340</v>
      </c>
      <c r="I200" s="39"/>
    </row>
    <row r="201" spans="1:9" x14ac:dyDescent="0.25">
      <c r="A201" s="46" t="s">
        <v>1008</v>
      </c>
      <c r="B201" s="46" t="s">
        <v>959</v>
      </c>
      <c r="C201" s="34" t="s">
        <v>593</v>
      </c>
      <c r="D201" s="34" t="s">
        <v>1009</v>
      </c>
      <c r="E201" s="34" t="s">
        <v>620</v>
      </c>
      <c r="F201" s="34" t="s">
        <v>961</v>
      </c>
      <c r="G201" s="36">
        <v>1</v>
      </c>
      <c r="H201" s="34" t="s">
        <v>340</v>
      </c>
      <c r="I201" s="39"/>
    </row>
    <row r="202" spans="1:9" x14ac:dyDescent="0.25">
      <c r="A202" s="46" t="s">
        <v>1010</v>
      </c>
      <c r="B202" s="46" t="s">
        <v>959</v>
      </c>
      <c r="C202" s="34" t="s">
        <v>593</v>
      </c>
      <c r="D202" s="34" t="s">
        <v>1011</v>
      </c>
      <c r="E202" s="34" t="s">
        <v>620</v>
      </c>
      <c r="F202" s="34" t="s">
        <v>961</v>
      </c>
      <c r="G202" s="36">
        <v>2</v>
      </c>
      <c r="H202" s="34" t="s">
        <v>340</v>
      </c>
      <c r="I202" s="39"/>
    </row>
    <row r="203" spans="1:9" x14ac:dyDescent="0.25">
      <c r="A203" s="46" t="s">
        <v>1012</v>
      </c>
      <c r="B203" s="46" t="s">
        <v>959</v>
      </c>
      <c r="C203" s="34" t="s">
        <v>593</v>
      </c>
      <c r="D203" s="34" t="s">
        <v>1013</v>
      </c>
      <c r="E203" s="34" t="s">
        <v>620</v>
      </c>
      <c r="F203" s="34" t="s">
        <v>961</v>
      </c>
      <c r="G203" s="36">
        <v>1</v>
      </c>
      <c r="H203" s="34" t="s">
        <v>340</v>
      </c>
      <c r="I203" s="39"/>
    </row>
    <row r="204" spans="1:9" x14ac:dyDescent="0.25">
      <c r="A204" s="46" t="s">
        <v>1014</v>
      </c>
      <c r="B204" s="46" t="s">
        <v>959</v>
      </c>
      <c r="C204" s="34" t="s">
        <v>593</v>
      </c>
      <c r="D204" s="34" t="s">
        <v>1015</v>
      </c>
      <c r="E204" s="34" t="s">
        <v>620</v>
      </c>
      <c r="F204" s="34" t="s">
        <v>961</v>
      </c>
      <c r="G204" s="36">
        <v>1</v>
      </c>
      <c r="H204" s="34" t="s">
        <v>340</v>
      </c>
      <c r="I204" s="39"/>
    </row>
    <row r="205" spans="1:9" x14ac:dyDescent="0.25">
      <c r="A205" s="46" t="s">
        <v>1016</v>
      </c>
      <c r="B205" s="46" t="s">
        <v>959</v>
      </c>
      <c r="C205" s="34" t="s">
        <v>618</v>
      </c>
      <c r="D205" s="34" t="s">
        <v>1017</v>
      </c>
      <c r="E205" s="34" t="s">
        <v>620</v>
      </c>
      <c r="F205" s="34" t="s">
        <v>624</v>
      </c>
      <c r="G205" s="36">
        <v>1</v>
      </c>
      <c r="H205" s="34" t="s">
        <v>340</v>
      </c>
      <c r="I205" s="39"/>
    </row>
    <row r="206" spans="1:9" x14ac:dyDescent="0.25">
      <c r="A206" s="46" t="s">
        <v>1018</v>
      </c>
      <c r="B206" s="46" t="s">
        <v>959</v>
      </c>
      <c r="C206" s="34" t="s">
        <v>618</v>
      </c>
      <c r="D206" s="34" t="s">
        <v>1019</v>
      </c>
      <c r="E206" s="34" t="s">
        <v>620</v>
      </c>
      <c r="F206" s="34" t="s">
        <v>624</v>
      </c>
      <c r="G206" s="36">
        <v>1</v>
      </c>
      <c r="H206" s="34" t="s">
        <v>340</v>
      </c>
      <c r="I206" s="39"/>
    </row>
    <row r="207" spans="1:9" x14ac:dyDescent="0.25">
      <c r="A207" s="46" t="s">
        <v>1020</v>
      </c>
      <c r="B207" s="46" t="s">
        <v>959</v>
      </c>
      <c r="C207" s="34" t="s">
        <v>618</v>
      </c>
      <c r="D207" s="34" t="s">
        <v>1021</v>
      </c>
      <c r="E207" s="34" t="s">
        <v>620</v>
      </c>
      <c r="F207" s="34" t="s">
        <v>624</v>
      </c>
      <c r="G207" s="36">
        <v>1</v>
      </c>
      <c r="H207" s="34" t="s">
        <v>340</v>
      </c>
      <c r="I207" s="39"/>
    </row>
    <row r="208" spans="1:9" x14ac:dyDescent="0.25">
      <c r="A208" s="46" t="s">
        <v>1022</v>
      </c>
      <c r="B208" s="46" t="s">
        <v>959</v>
      </c>
      <c r="C208" s="34" t="s">
        <v>618</v>
      </c>
      <c r="D208" s="34" t="s">
        <v>1023</v>
      </c>
      <c r="E208" s="34" t="s">
        <v>620</v>
      </c>
      <c r="F208" s="34" t="s">
        <v>624</v>
      </c>
      <c r="G208" s="36">
        <v>1</v>
      </c>
      <c r="H208" s="34" t="s">
        <v>340</v>
      </c>
      <c r="I208" s="39"/>
    </row>
    <row r="209" spans="1:9" x14ac:dyDescent="0.25">
      <c r="A209" s="46" t="s">
        <v>1024</v>
      </c>
      <c r="B209" s="46" t="s">
        <v>959</v>
      </c>
      <c r="C209" s="34" t="s">
        <v>618</v>
      </c>
      <c r="D209" s="34" t="s">
        <v>1025</v>
      </c>
      <c r="E209" s="34" t="s">
        <v>620</v>
      </c>
      <c r="F209" s="34" t="s">
        <v>624</v>
      </c>
      <c r="G209" s="36">
        <v>1</v>
      </c>
      <c r="H209" s="34" t="s">
        <v>340</v>
      </c>
      <c r="I209" s="39"/>
    </row>
    <row r="210" spans="1:9" x14ac:dyDescent="0.25">
      <c r="A210" s="46" t="s">
        <v>1026</v>
      </c>
      <c r="B210" s="46" t="s">
        <v>959</v>
      </c>
      <c r="C210" s="34" t="s">
        <v>618</v>
      </c>
      <c r="D210" s="34" t="s">
        <v>1027</v>
      </c>
      <c r="E210" s="34" t="s">
        <v>620</v>
      </c>
      <c r="F210" s="34" t="s">
        <v>624</v>
      </c>
      <c r="G210" s="36">
        <v>1</v>
      </c>
      <c r="H210" s="34" t="s">
        <v>340</v>
      </c>
      <c r="I210" s="39"/>
    </row>
    <row r="211" spans="1:9" x14ac:dyDescent="0.25">
      <c r="A211" s="46" t="s">
        <v>1028</v>
      </c>
      <c r="B211" s="46" t="s">
        <v>959</v>
      </c>
      <c r="C211" s="34" t="s">
        <v>618</v>
      </c>
      <c r="D211" s="34" t="s">
        <v>1029</v>
      </c>
      <c r="E211" s="34" t="s">
        <v>620</v>
      </c>
      <c r="F211" s="34" t="s">
        <v>624</v>
      </c>
      <c r="G211" s="36">
        <v>1</v>
      </c>
      <c r="H211" s="34" t="s">
        <v>340</v>
      </c>
      <c r="I211" s="39"/>
    </row>
    <row r="212" spans="1:9" x14ac:dyDescent="0.25">
      <c r="A212" s="46" t="s">
        <v>1030</v>
      </c>
      <c r="B212" s="46" t="s">
        <v>959</v>
      </c>
      <c r="C212" s="34" t="s">
        <v>618</v>
      </c>
      <c r="D212" s="34" t="s">
        <v>1031</v>
      </c>
      <c r="E212" s="34" t="s">
        <v>620</v>
      </c>
      <c r="F212" s="34" t="s">
        <v>624</v>
      </c>
      <c r="G212" s="36">
        <v>1</v>
      </c>
      <c r="H212" s="34" t="s">
        <v>340</v>
      </c>
      <c r="I212" s="39"/>
    </row>
    <row r="213" spans="1:9" x14ac:dyDescent="0.25">
      <c r="A213" s="46" t="s">
        <v>1032</v>
      </c>
      <c r="B213" s="46" t="s">
        <v>959</v>
      </c>
      <c r="C213" s="34" t="s">
        <v>618</v>
      </c>
      <c r="D213" s="34" t="s">
        <v>1033</v>
      </c>
      <c r="E213" s="34" t="s">
        <v>620</v>
      </c>
      <c r="F213" s="34" t="s">
        <v>624</v>
      </c>
      <c r="G213" s="36">
        <v>1</v>
      </c>
      <c r="H213" s="34" t="s">
        <v>340</v>
      </c>
      <c r="I213" s="39"/>
    </row>
    <row r="214" spans="1:9" x14ac:dyDescent="0.25">
      <c r="A214" s="46" t="s">
        <v>1034</v>
      </c>
      <c r="B214" s="46" t="s">
        <v>959</v>
      </c>
      <c r="C214" s="34" t="s">
        <v>618</v>
      </c>
      <c r="D214" s="34" t="s">
        <v>1035</v>
      </c>
      <c r="E214" s="34" t="s">
        <v>620</v>
      </c>
      <c r="F214" s="34" t="s">
        <v>624</v>
      </c>
      <c r="G214" s="36">
        <v>1</v>
      </c>
      <c r="H214" s="34" t="s">
        <v>340</v>
      </c>
      <c r="I214" s="39"/>
    </row>
    <row r="215" spans="1:9" x14ac:dyDescent="0.25">
      <c r="A215" s="46" t="s">
        <v>1036</v>
      </c>
      <c r="B215" s="46" t="s">
        <v>959</v>
      </c>
      <c r="C215" s="34" t="s">
        <v>618</v>
      </c>
      <c r="D215" s="34" t="s">
        <v>1037</v>
      </c>
      <c r="E215" s="34" t="s">
        <v>620</v>
      </c>
      <c r="F215" s="34" t="s">
        <v>624</v>
      </c>
      <c r="G215" s="36">
        <v>1</v>
      </c>
      <c r="H215" s="34" t="s">
        <v>340</v>
      </c>
      <c r="I215" s="39"/>
    </row>
    <row r="216" spans="1:9" x14ac:dyDescent="0.25">
      <c r="A216" s="46" t="s">
        <v>1038</v>
      </c>
      <c r="B216" s="46" t="s">
        <v>959</v>
      </c>
      <c r="C216" s="34" t="s">
        <v>618</v>
      </c>
      <c r="D216" s="34" t="s">
        <v>1039</v>
      </c>
      <c r="E216" s="34" t="s">
        <v>620</v>
      </c>
      <c r="F216" s="34" t="s">
        <v>624</v>
      </c>
      <c r="G216" s="36">
        <v>1</v>
      </c>
      <c r="H216" s="34" t="s">
        <v>340</v>
      </c>
      <c r="I216" s="39"/>
    </row>
    <row r="217" spans="1:9" x14ac:dyDescent="0.25">
      <c r="A217" s="46" t="s">
        <v>1040</v>
      </c>
      <c r="B217" s="46" t="s">
        <v>959</v>
      </c>
      <c r="C217" s="34" t="s">
        <v>618</v>
      </c>
      <c r="D217" s="34" t="s">
        <v>1041</v>
      </c>
      <c r="E217" s="34" t="s">
        <v>620</v>
      </c>
      <c r="F217" s="34" t="s">
        <v>624</v>
      </c>
      <c r="G217" s="36">
        <v>1</v>
      </c>
      <c r="H217" s="34" t="s">
        <v>340</v>
      </c>
      <c r="I217" s="39"/>
    </row>
    <row r="218" spans="1:9" x14ac:dyDescent="0.25">
      <c r="A218" s="46" t="s">
        <v>1042</v>
      </c>
      <c r="B218" s="46" t="s">
        <v>959</v>
      </c>
      <c r="C218" s="34" t="s">
        <v>618</v>
      </c>
      <c r="D218" s="34" t="s">
        <v>1043</v>
      </c>
      <c r="E218" s="34" t="s">
        <v>620</v>
      </c>
      <c r="F218" s="34" t="s">
        <v>624</v>
      </c>
      <c r="G218" s="36">
        <v>1</v>
      </c>
      <c r="H218" s="34" t="s">
        <v>340</v>
      </c>
      <c r="I218" s="39"/>
    </row>
    <row r="219" spans="1:9" x14ac:dyDescent="0.25">
      <c r="A219" s="46" t="s">
        <v>1044</v>
      </c>
      <c r="B219" s="46" t="s">
        <v>959</v>
      </c>
      <c r="C219" s="34" t="s">
        <v>618</v>
      </c>
      <c r="D219" s="34" t="s">
        <v>1045</v>
      </c>
      <c r="E219" s="34" t="s">
        <v>620</v>
      </c>
      <c r="F219" s="34" t="s">
        <v>624</v>
      </c>
      <c r="G219" s="36">
        <v>1</v>
      </c>
      <c r="H219" s="34" t="s">
        <v>340</v>
      </c>
      <c r="I219" s="39"/>
    </row>
    <row r="220" spans="1:9" x14ac:dyDescent="0.25">
      <c r="A220" s="46" t="s">
        <v>1046</v>
      </c>
      <c r="B220" s="46" t="s">
        <v>959</v>
      </c>
      <c r="C220" s="34" t="s">
        <v>618</v>
      </c>
      <c r="D220" s="34" t="s">
        <v>1047</v>
      </c>
      <c r="E220" s="34" t="s">
        <v>620</v>
      </c>
      <c r="F220" s="34" t="s">
        <v>624</v>
      </c>
      <c r="G220" s="36">
        <v>1</v>
      </c>
      <c r="H220" s="34" t="s">
        <v>340</v>
      </c>
      <c r="I220" s="39"/>
    </row>
    <row r="221" spans="1:9" x14ac:dyDescent="0.25">
      <c r="A221" s="46" t="s">
        <v>1048</v>
      </c>
      <c r="B221" s="46" t="s">
        <v>959</v>
      </c>
      <c r="C221" s="34" t="s">
        <v>618</v>
      </c>
      <c r="D221" s="34" t="s">
        <v>1049</v>
      </c>
      <c r="E221" s="34" t="s">
        <v>620</v>
      </c>
      <c r="F221" s="34" t="s">
        <v>624</v>
      </c>
      <c r="G221" s="36">
        <v>1</v>
      </c>
      <c r="H221" s="34" t="s">
        <v>340</v>
      </c>
      <c r="I221" s="39"/>
    </row>
    <row r="222" spans="1:9" x14ac:dyDescent="0.25">
      <c r="A222" s="46" t="s">
        <v>1050</v>
      </c>
      <c r="B222" s="46" t="s">
        <v>959</v>
      </c>
      <c r="C222" s="34" t="s">
        <v>618</v>
      </c>
      <c r="D222" s="34" t="s">
        <v>1051</v>
      </c>
      <c r="E222" s="34" t="s">
        <v>620</v>
      </c>
      <c r="F222" s="34" t="s">
        <v>624</v>
      </c>
      <c r="G222" s="36">
        <v>1</v>
      </c>
      <c r="H222" s="34" t="s">
        <v>340</v>
      </c>
      <c r="I222" s="39"/>
    </row>
    <row r="223" spans="1:9" x14ac:dyDescent="0.25">
      <c r="A223" s="46" t="s">
        <v>1052</v>
      </c>
      <c r="B223" s="46" t="s">
        <v>959</v>
      </c>
      <c r="C223" s="34" t="s">
        <v>618</v>
      </c>
      <c r="D223" s="34" t="s">
        <v>1053</v>
      </c>
      <c r="E223" s="34" t="s">
        <v>620</v>
      </c>
      <c r="F223" s="34" t="s">
        <v>624</v>
      </c>
      <c r="G223" s="36">
        <v>1</v>
      </c>
      <c r="H223" s="34" t="s">
        <v>340</v>
      </c>
      <c r="I223" s="39"/>
    </row>
    <row r="224" spans="1:9" x14ac:dyDescent="0.25">
      <c r="A224" s="46" t="s">
        <v>1054</v>
      </c>
      <c r="B224" s="46" t="s">
        <v>959</v>
      </c>
      <c r="C224" s="34" t="s">
        <v>618</v>
      </c>
      <c r="D224" s="34" t="s">
        <v>1055</v>
      </c>
      <c r="E224" s="34" t="s">
        <v>620</v>
      </c>
      <c r="F224" s="34" t="s">
        <v>624</v>
      </c>
      <c r="G224" s="36">
        <v>1</v>
      </c>
      <c r="H224" s="34" t="s">
        <v>340</v>
      </c>
      <c r="I224" s="39"/>
    </row>
    <row r="225" spans="1:9" x14ac:dyDescent="0.25">
      <c r="A225" s="46" t="s">
        <v>1056</v>
      </c>
      <c r="B225" s="46" t="s">
        <v>959</v>
      </c>
      <c r="C225" s="34" t="s">
        <v>618</v>
      </c>
      <c r="D225" s="34" t="s">
        <v>1057</v>
      </c>
      <c r="E225" s="34" t="s">
        <v>620</v>
      </c>
      <c r="F225" s="34" t="s">
        <v>624</v>
      </c>
      <c r="G225" s="36">
        <v>1</v>
      </c>
      <c r="H225" s="34" t="s">
        <v>340</v>
      </c>
      <c r="I225" s="39"/>
    </row>
    <row r="226" spans="1:9" x14ac:dyDescent="0.25">
      <c r="A226" s="46" t="s">
        <v>1058</v>
      </c>
      <c r="B226" s="46" t="s">
        <v>959</v>
      </c>
      <c r="C226" s="34" t="s">
        <v>618</v>
      </c>
      <c r="D226" s="34" t="s">
        <v>1059</v>
      </c>
      <c r="E226" s="34" t="s">
        <v>620</v>
      </c>
      <c r="F226" s="34" t="s">
        <v>624</v>
      </c>
      <c r="G226" s="36">
        <v>1</v>
      </c>
      <c r="H226" s="34" t="s">
        <v>340</v>
      </c>
      <c r="I226" s="39"/>
    </row>
    <row r="227" spans="1:9" x14ac:dyDescent="0.25">
      <c r="A227" s="46" t="s">
        <v>1060</v>
      </c>
      <c r="B227" s="46" t="s">
        <v>959</v>
      </c>
      <c r="C227" s="34" t="s">
        <v>618</v>
      </c>
      <c r="D227" s="34" t="s">
        <v>1061</v>
      </c>
      <c r="E227" s="34" t="s">
        <v>620</v>
      </c>
      <c r="F227" s="34" t="s">
        <v>624</v>
      </c>
      <c r="G227" s="36">
        <v>1</v>
      </c>
      <c r="H227" s="34" t="s">
        <v>340</v>
      </c>
      <c r="I227" s="39"/>
    </row>
    <row r="228" spans="1:9" x14ac:dyDescent="0.25">
      <c r="A228" s="46" t="s">
        <v>1062</v>
      </c>
      <c r="B228" s="46" t="s">
        <v>959</v>
      </c>
      <c r="C228" s="34" t="s">
        <v>618</v>
      </c>
      <c r="D228" s="34" t="s">
        <v>1063</v>
      </c>
      <c r="E228" s="34" t="s">
        <v>620</v>
      </c>
      <c r="F228" s="34" t="s">
        <v>624</v>
      </c>
      <c r="G228" s="36">
        <v>1</v>
      </c>
      <c r="H228" s="34" t="s">
        <v>340</v>
      </c>
      <c r="I228" s="39"/>
    </row>
    <row r="229" spans="1:9" x14ac:dyDescent="0.25">
      <c r="A229" s="46" t="s">
        <v>1064</v>
      </c>
      <c r="B229" s="46" t="s">
        <v>959</v>
      </c>
      <c r="C229" s="34" t="s">
        <v>618</v>
      </c>
      <c r="D229" s="34" t="s">
        <v>1065</v>
      </c>
      <c r="E229" s="34" t="s">
        <v>620</v>
      </c>
      <c r="F229" s="34" t="s">
        <v>624</v>
      </c>
      <c r="G229" s="36">
        <v>1</v>
      </c>
      <c r="H229" s="34" t="s">
        <v>340</v>
      </c>
      <c r="I229" s="39"/>
    </row>
    <row r="230" spans="1:9" x14ac:dyDescent="0.25">
      <c r="A230" s="46" t="s">
        <v>1066</v>
      </c>
      <c r="B230" s="46" t="s">
        <v>959</v>
      </c>
      <c r="C230" s="34" t="s">
        <v>618</v>
      </c>
      <c r="D230" s="34" t="s">
        <v>1067</v>
      </c>
      <c r="E230" s="34" t="s">
        <v>620</v>
      </c>
      <c r="F230" s="34" t="s">
        <v>624</v>
      </c>
      <c r="G230" s="36">
        <v>1</v>
      </c>
      <c r="H230" s="34" t="s">
        <v>340</v>
      </c>
      <c r="I230" s="39"/>
    </row>
    <row r="231" spans="1:9" x14ac:dyDescent="0.25">
      <c r="A231" s="46" t="s">
        <v>1068</v>
      </c>
      <c r="B231" s="46" t="s">
        <v>959</v>
      </c>
      <c r="C231" s="34" t="s">
        <v>618</v>
      </c>
      <c r="D231" s="34" t="s">
        <v>1069</v>
      </c>
      <c r="E231" s="34" t="s">
        <v>620</v>
      </c>
      <c r="F231" s="34" t="s">
        <v>624</v>
      </c>
      <c r="G231" s="36">
        <v>1</v>
      </c>
      <c r="H231" s="34" t="s">
        <v>340</v>
      </c>
      <c r="I231" s="39"/>
    </row>
    <row r="232" spans="1:9" x14ac:dyDescent="0.25">
      <c r="A232" s="46" t="s">
        <v>1070</v>
      </c>
      <c r="B232" s="46" t="s">
        <v>959</v>
      </c>
      <c r="C232" s="34" t="s">
        <v>618</v>
      </c>
      <c r="D232" s="34" t="s">
        <v>1071</v>
      </c>
      <c r="E232" s="34" t="s">
        <v>620</v>
      </c>
      <c r="F232" s="34" t="s">
        <v>624</v>
      </c>
      <c r="G232" s="36">
        <v>1</v>
      </c>
      <c r="H232" s="34" t="s">
        <v>340</v>
      </c>
      <c r="I232" s="39"/>
    </row>
    <row r="233" spans="1:9" x14ac:dyDescent="0.25">
      <c r="A233" s="46" t="s">
        <v>1072</v>
      </c>
      <c r="B233" s="46" t="s">
        <v>959</v>
      </c>
      <c r="C233" s="34" t="s">
        <v>618</v>
      </c>
      <c r="D233" s="34" t="s">
        <v>1073</v>
      </c>
      <c r="E233" s="34" t="s">
        <v>620</v>
      </c>
      <c r="F233" s="34" t="s">
        <v>624</v>
      </c>
      <c r="G233" s="36">
        <v>1</v>
      </c>
      <c r="H233" s="34" t="s">
        <v>340</v>
      </c>
      <c r="I233" s="39"/>
    </row>
    <row r="234" spans="1:9" x14ac:dyDescent="0.25">
      <c r="A234" s="46" t="s">
        <v>1074</v>
      </c>
      <c r="B234" s="46" t="s">
        <v>959</v>
      </c>
      <c r="C234" s="34" t="s">
        <v>618</v>
      </c>
      <c r="D234" s="34" t="s">
        <v>1075</v>
      </c>
      <c r="E234" s="34" t="s">
        <v>620</v>
      </c>
      <c r="F234" s="34" t="s">
        <v>624</v>
      </c>
      <c r="G234" s="36">
        <v>1</v>
      </c>
      <c r="H234" s="34" t="s">
        <v>340</v>
      </c>
      <c r="I234" s="39"/>
    </row>
    <row r="235" spans="1:9" x14ac:dyDescent="0.25">
      <c r="A235" s="46" t="s">
        <v>1076</v>
      </c>
      <c r="B235" s="46" t="s">
        <v>959</v>
      </c>
      <c r="C235" s="34" t="s">
        <v>618</v>
      </c>
      <c r="D235" s="34" t="s">
        <v>1077</v>
      </c>
      <c r="E235" s="34" t="s">
        <v>620</v>
      </c>
      <c r="F235" s="34" t="s">
        <v>624</v>
      </c>
      <c r="G235" s="36">
        <v>1</v>
      </c>
      <c r="H235" s="34" t="s">
        <v>340</v>
      </c>
      <c r="I235" s="39"/>
    </row>
    <row r="236" spans="1:9" x14ac:dyDescent="0.25">
      <c r="A236" s="46" t="s">
        <v>1078</v>
      </c>
      <c r="B236" s="46" t="s">
        <v>959</v>
      </c>
      <c r="C236" s="34" t="s">
        <v>618</v>
      </c>
      <c r="D236" s="34" t="s">
        <v>1079</v>
      </c>
      <c r="E236" s="34" t="s">
        <v>620</v>
      </c>
      <c r="F236" s="34" t="s">
        <v>624</v>
      </c>
      <c r="G236" s="36">
        <v>1</v>
      </c>
      <c r="H236" s="34" t="s">
        <v>340</v>
      </c>
      <c r="I236" s="39"/>
    </row>
    <row r="237" spans="1:9" x14ac:dyDescent="0.25">
      <c r="A237" s="46" t="s">
        <v>1080</v>
      </c>
      <c r="B237" s="46" t="s">
        <v>959</v>
      </c>
      <c r="C237" s="34" t="s">
        <v>618</v>
      </c>
      <c r="D237" s="34" t="s">
        <v>1081</v>
      </c>
      <c r="E237" s="34" t="s">
        <v>620</v>
      </c>
      <c r="F237" s="34" t="s">
        <v>624</v>
      </c>
      <c r="G237" s="36">
        <v>1</v>
      </c>
      <c r="H237" s="34" t="s">
        <v>340</v>
      </c>
      <c r="I237" s="39"/>
    </row>
    <row r="238" spans="1:9" x14ac:dyDescent="0.25">
      <c r="A238" s="46" t="s">
        <v>1082</v>
      </c>
      <c r="B238" s="46" t="s">
        <v>959</v>
      </c>
      <c r="C238" s="34" t="s">
        <v>618</v>
      </c>
      <c r="D238" s="34" t="s">
        <v>1083</v>
      </c>
      <c r="E238" s="34" t="s">
        <v>620</v>
      </c>
      <c r="F238" s="34" t="s">
        <v>624</v>
      </c>
      <c r="G238" s="36">
        <v>1</v>
      </c>
      <c r="H238" s="34" t="s">
        <v>340</v>
      </c>
      <c r="I238" s="39"/>
    </row>
    <row r="239" spans="1:9" x14ac:dyDescent="0.25">
      <c r="A239" s="46" t="s">
        <v>1084</v>
      </c>
      <c r="B239" s="46" t="s">
        <v>959</v>
      </c>
      <c r="C239" s="34" t="s">
        <v>618</v>
      </c>
      <c r="D239" s="34" t="s">
        <v>1085</v>
      </c>
      <c r="E239" s="34" t="s">
        <v>620</v>
      </c>
      <c r="F239" s="34" t="s">
        <v>624</v>
      </c>
      <c r="G239" s="36">
        <v>1</v>
      </c>
      <c r="H239" s="34" t="s">
        <v>340</v>
      </c>
      <c r="I239" s="39"/>
    </row>
    <row r="240" spans="1:9" x14ac:dyDescent="0.25">
      <c r="A240" s="46" t="s">
        <v>1086</v>
      </c>
      <c r="B240" s="46" t="s">
        <v>959</v>
      </c>
      <c r="C240" s="34" t="s">
        <v>618</v>
      </c>
      <c r="D240" s="34" t="s">
        <v>1087</v>
      </c>
      <c r="E240" s="34" t="s">
        <v>620</v>
      </c>
      <c r="F240" s="34" t="s">
        <v>624</v>
      </c>
      <c r="G240" s="36">
        <v>1</v>
      </c>
      <c r="H240" s="34" t="s">
        <v>340</v>
      </c>
      <c r="I240" s="39"/>
    </row>
    <row r="241" spans="1:9" x14ac:dyDescent="0.25">
      <c r="A241" s="46" t="s">
        <v>1088</v>
      </c>
      <c r="B241" s="46" t="s">
        <v>959</v>
      </c>
      <c r="C241" s="34" t="s">
        <v>618</v>
      </c>
      <c r="D241" s="34" t="s">
        <v>1089</v>
      </c>
      <c r="E241" s="34" t="s">
        <v>620</v>
      </c>
      <c r="F241" s="34" t="s">
        <v>624</v>
      </c>
      <c r="G241" s="36">
        <v>1</v>
      </c>
      <c r="H241" s="34" t="s">
        <v>340</v>
      </c>
      <c r="I241" s="39"/>
    </row>
    <row r="242" spans="1:9" x14ac:dyDescent="0.25">
      <c r="A242" s="46" t="s">
        <v>1090</v>
      </c>
      <c r="B242" s="46" t="s">
        <v>959</v>
      </c>
      <c r="C242" s="34" t="s">
        <v>618</v>
      </c>
      <c r="D242" s="34" t="s">
        <v>1091</v>
      </c>
      <c r="E242" s="34" t="s">
        <v>620</v>
      </c>
      <c r="F242" s="34" t="s">
        <v>624</v>
      </c>
      <c r="G242" s="36">
        <v>1</v>
      </c>
      <c r="H242" s="34" t="s">
        <v>340</v>
      </c>
      <c r="I242" s="39"/>
    </row>
    <row r="243" spans="1:9" x14ac:dyDescent="0.25">
      <c r="A243" s="46" t="s">
        <v>1092</v>
      </c>
      <c r="B243" s="46" t="s">
        <v>959</v>
      </c>
      <c r="C243" s="34" t="s">
        <v>618</v>
      </c>
      <c r="D243" s="34" t="s">
        <v>1093</v>
      </c>
      <c r="E243" s="34" t="s">
        <v>620</v>
      </c>
      <c r="F243" s="34" t="s">
        <v>624</v>
      </c>
      <c r="G243" s="36">
        <v>1</v>
      </c>
      <c r="H243" s="34" t="s">
        <v>340</v>
      </c>
      <c r="I243" s="39"/>
    </row>
    <row r="244" spans="1:9" x14ac:dyDescent="0.25">
      <c r="A244" s="46" t="s">
        <v>1094</v>
      </c>
      <c r="B244" s="46" t="s">
        <v>959</v>
      </c>
      <c r="C244" s="34" t="s">
        <v>618</v>
      </c>
      <c r="D244" s="34" t="s">
        <v>1095</v>
      </c>
      <c r="E244" s="34" t="s">
        <v>620</v>
      </c>
      <c r="F244" s="34" t="s">
        <v>1096</v>
      </c>
      <c r="G244" s="36">
        <v>1</v>
      </c>
      <c r="H244" s="34" t="s">
        <v>340</v>
      </c>
      <c r="I244" s="39"/>
    </row>
    <row r="245" spans="1:9" x14ac:dyDescent="0.25">
      <c r="A245" s="46" t="s">
        <v>1097</v>
      </c>
      <c r="B245" s="46" t="s">
        <v>959</v>
      </c>
      <c r="C245" s="34" t="s">
        <v>618</v>
      </c>
      <c r="D245" s="34" t="s">
        <v>1098</v>
      </c>
      <c r="E245" s="34" t="s">
        <v>620</v>
      </c>
      <c r="F245" s="34" t="s">
        <v>1096</v>
      </c>
      <c r="G245" s="36">
        <v>1</v>
      </c>
      <c r="H245" s="34" t="s">
        <v>340</v>
      </c>
      <c r="I245" s="39"/>
    </row>
    <row r="246" spans="1:9" x14ac:dyDescent="0.25">
      <c r="A246" s="46" t="s">
        <v>1099</v>
      </c>
      <c r="B246" s="46" t="s">
        <v>959</v>
      </c>
      <c r="C246" s="34" t="s">
        <v>618</v>
      </c>
      <c r="D246" s="34" t="s">
        <v>1100</v>
      </c>
      <c r="E246" s="34" t="s">
        <v>620</v>
      </c>
      <c r="F246" s="34" t="s">
        <v>624</v>
      </c>
      <c r="G246" s="36">
        <v>1</v>
      </c>
      <c r="H246" s="34" t="s">
        <v>340</v>
      </c>
      <c r="I246" s="39"/>
    </row>
    <row r="247" spans="1:9" x14ac:dyDescent="0.25">
      <c r="A247" s="46" t="s">
        <v>1101</v>
      </c>
      <c r="B247" s="46" t="s">
        <v>959</v>
      </c>
      <c r="C247" s="34" t="s">
        <v>618</v>
      </c>
      <c r="D247" s="34" t="s">
        <v>1102</v>
      </c>
      <c r="E247" s="34" t="s">
        <v>620</v>
      </c>
      <c r="F247" s="34" t="s">
        <v>624</v>
      </c>
      <c r="G247" s="36">
        <v>1</v>
      </c>
      <c r="H247" s="34" t="s">
        <v>340</v>
      </c>
      <c r="I247" s="39"/>
    </row>
    <row r="248" spans="1:9" x14ac:dyDescent="0.25">
      <c r="A248" s="46" t="s">
        <v>1103</v>
      </c>
      <c r="B248" s="46" t="s">
        <v>959</v>
      </c>
      <c r="C248" s="34" t="s">
        <v>618</v>
      </c>
      <c r="D248" s="34" t="s">
        <v>1104</v>
      </c>
      <c r="E248" s="34" t="s">
        <v>620</v>
      </c>
      <c r="F248" s="34" t="s">
        <v>624</v>
      </c>
      <c r="G248" s="36">
        <v>1</v>
      </c>
      <c r="H248" s="34" t="s">
        <v>340</v>
      </c>
      <c r="I248" s="39"/>
    </row>
    <row r="249" spans="1:9" x14ac:dyDescent="0.25">
      <c r="A249" s="46" t="s">
        <v>1105</v>
      </c>
      <c r="B249" s="46" t="s">
        <v>959</v>
      </c>
      <c r="C249" s="34" t="s">
        <v>618</v>
      </c>
      <c r="D249" s="34" t="s">
        <v>1106</v>
      </c>
      <c r="E249" s="34" t="s">
        <v>620</v>
      </c>
      <c r="F249" s="34" t="s">
        <v>621</v>
      </c>
      <c r="G249" s="36">
        <v>1</v>
      </c>
      <c r="H249" s="34" t="s">
        <v>340</v>
      </c>
      <c r="I249" s="39"/>
    </row>
    <row r="250" spans="1:9" x14ac:dyDescent="0.25">
      <c r="A250" s="46" t="s">
        <v>1107</v>
      </c>
      <c r="B250" s="46" t="s">
        <v>959</v>
      </c>
      <c r="C250" s="34" t="s">
        <v>618</v>
      </c>
      <c r="D250" s="34" t="s">
        <v>1108</v>
      </c>
      <c r="E250" s="34" t="s">
        <v>620</v>
      </c>
      <c r="F250" s="34" t="s">
        <v>621</v>
      </c>
      <c r="G250" s="36">
        <v>1</v>
      </c>
      <c r="H250" s="34" t="s">
        <v>340</v>
      </c>
      <c r="I250" s="39"/>
    </row>
    <row r="251" spans="1:9" ht="43.2" x14ac:dyDescent="0.25">
      <c r="A251" s="46" t="s">
        <v>1109</v>
      </c>
      <c r="B251" s="46" t="s">
        <v>959</v>
      </c>
      <c r="C251" s="34" t="s">
        <v>638</v>
      </c>
      <c r="D251" s="34" t="s">
        <v>1110</v>
      </c>
      <c r="E251" s="35" t="s">
        <v>640</v>
      </c>
      <c r="F251" s="40" t="s">
        <v>1111</v>
      </c>
      <c r="G251" s="36">
        <v>1</v>
      </c>
      <c r="H251" s="34" t="s">
        <v>340</v>
      </c>
      <c r="I251" s="39"/>
    </row>
    <row r="252" spans="1:9" ht="43.2" x14ac:dyDescent="0.25">
      <c r="A252" s="46" t="s">
        <v>1112</v>
      </c>
      <c r="B252" s="46" t="s">
        <v>959</v>
      </c>
      <c r="C252" s="34" t="s">
        <v>638</v>
      </c>
      <c r="D252" s="34" t="s">
        <v>1113</v>
      </c>
      <c r="E252" s="35" t="s">
        <v>582</v>
      </c>
      <c r="F252" s="40" t="s">
        <v>1114</v>
      </c>
      <c r="G252" s="36">
        <v>1</v>
      </c>
      <c r="H252" s="34" t="s">
        <v>340</v>
      </c>
      <c r="I252" s="39"/>
    </row>
    <row r="253" spans="1:9" ht="43.2" x14ac:dyDescent="0.25">
      <c r="A253" s="46" t="s">
        <v>1115</v>
      </c>
      <c r="B253" s="46" t="s">
        <v>959</v>
      </c>
      <c r="C253" s="34" t="s">
        <v>638</v>
      </c>
      <c r="D253" s="34" t="s">
        <v>1116</v>
      </c>
      <c r="E253" s="35" t="s">
        <v>640</v>
      </c>
      <c r="F253" s="40" t="s">
        <v>1111</v>
      </c>
      <c r="G253" s="36">
        <v>1</v>
      </c>
      <c r="H253" s="34" t="s">
        <v>340</v>
      </c>
      <c r="I253" s="39"/>
    </row>
    <row r="254" spans="1:9" ht="43.2" x14ac:dyDescent="0.25">
      <c r="A254" s="46" t="s">
        <v>1117</v>
      </c>
      <c r="B254" s="46" t="s">
        <v>959</v>
      </c>
      <c r="C254" s="34" t="s">
        <v>638</v>
      </c>
      <c r="D254" s="34" t="s">
        <v>1118</v>
      </c>
      <c r="E254" s="35" t="s">
        <v>582</v>
      </c>
      <c r="F254" s="40" t="s">
        <v>1114</v>
      </c>
      <c r="G254" s="36">
        <v>1</v>
      </c>
      <c r="H254" s="34" t="s">
        <v>340</v>
      </c>
      <c r="I254" s="39"/>
    </row>
    <row r="255" spans="1:9" ht="43.2" x14ac:dyDescent="0.25">
      <c r="A255" s="46" t="s">
        <v>1119</v>
      </c>
      <c r="B255" s="46" t="s">
        <v>959</v>
      </c>
      <c r="C255" s="34" t="s">
        <v>638</v>
      </c>
      <c r="D255" s="34" t="s">
        <v>1120</v>
      </c>
      <c r="E255" s="35" t="s">
        <v>640</v>
      </c>
      <c r="F255" s="40" t="s">
        <v>1111</v>
      </c>
      <c r="G255" s="36">
        <v>1</v>
      </c>
      <c r="H255" s="34" t="s">
        <v>340</v>
      </c>
      <c r="I255" s="39"/>
    </row>
    <row r="256" spans="1:9" ht="43.2" x14ac:dyDescent="0.25">
      <c r="A256" s="46" t="s">
        <v>1121</v>
      </c>
      <c r="B256" s="46" t="s">
        <v>959</v>
      </c>
      <c r="C256" s="34" t="s">
        <v>638</v>
      </c>
      <c r="D256" s="34" t="s">
        <v>1122</v>
      </c>
      <c r="E256" s="35" t="s">
        <v>640</v>
      </c>
      <c r="F256" s="40" t="s">
        <v>1123</v>
      </c>
      <c r="G256" s="36">
        <v>1</v>
      </c>
      <c r="H256" s="34" t="s">
        <v>340</v>
      </c>
      <c r="I256" s="39"/>
    </row>
    <row r="257" spans="1:9" ht="43.2" x14ac:dyDescent="0.25">
      <c r="A257" s="46" t="s">
        <v>1124</v>
      </c>
      <c r="B257" s="46" t="s">
        <v>959</v>
      </c>
      <c r="C257" s="34" t="s">
        <v>638</v>
      </c>
      <c r="D257" s="34" t="s">
        <v>1125</v>
      </c>
      <c r="E257" s="35" t="s">
        <v>640</v>
      </c>
      <c r="F257" s="40" t="s">
        <v>1123</v>
      </c>
      <c r="G257" s="36">
        <v>1</v>
      </c>
      <c r="H257" s="34" t="s">
        <v>340</v>
      </c>
      <c r="I257" s="39"/>
    </row>
    <row r="258" spans="1:9" x14ac:dyDescent="0.25">
      <c r="A258" s="46" t="s">
        <v>1126</v>
      </c>
      <c r="B258" s="46" t="s">
        <v>959</v>
      </c>
      <c r="C258" s="34" t="s">
        <v>638</v>
      </c>
      <c r="D258" s="34" t="s">
        <v>1127</v>
      </c>
      <c r="E258" s="35" t="s">
        <v>640</v>
      </c>
      <c r="F258" s="40" t="s">
        <v>1128</v>
      </c>
      <c r="G258" s="36">
        <v>1</v>
      </c>
      <c r="H258" s="34" t="s">
        <v>340</v>
      </c>
      <c r="I258" s="39"/>
    </row>
    <row r="259" spans="1:9" ht="43.2" x14ac:dyDescent="0.25">
      <c r="A259" s="46" t="s">
        <v>1129</v>
      </c>
      <c r="B259" s="46" t="s">
        <v>959</v>
      </c>
      <c r="C259" s="34" t="s">
        <v>638</v>
      </c>
      <c r="D259" s="34" t="s">
        <v>1130</v>
      </c>
      <c r="E259" s="35" t="s">
        <v>640</v>
      </c>
      <c r="F259" s="40" t="s">
        <v>1111</v>
      </c>
      <c r="G259" s="36">
        <v>1</v>
      </c>
      <c r="H259" s="34" t="s">
        <v>340</v>
      </c>
      <c r="I259" s="39"/>
    </row>
    <row r="260" spans="1:9" ht="43.2" x14ac:dyDescent="0.25">
      <c r="A260" s="46" t="s">
        <v>1131</v>
      </c>
      <c r="B260" s="46" t="s">
        <v>959</v>
      </c>
      <c r="C260" s="34" t="s">
        <v>638</v>
      </c>
      <c r="D260" s="34" t="s">
        <v>1132</v>
      </c>
      <c r="E260" s="35" t="s">
        <v>582</v>
      </c>
      <c r="F260" s="40" t="s">
        <v>1114</v>
      </c>
      <c r="G260" s="36">
        <v>1</v>
      </c>
      <c r="H260" s="34" t="s">
        <v>340</v>
      </c>
      <c r="I260" s="39"/>
    </row>
    <row r="261" spans="1:9" ht="43.2" x14ac:dyDescent="0.25">
      <c r="A261" s="46" t="s">
        <v>1133</v>
      </c>
      <c r="B261" s="46" t="s">
        <v>959</v>
      </c>
      <c r="C261" s="34" t="s">
        <v>638</v>
      </c>
      <c r="D261" s="34" t="s">
        <v>1134</v>
      </c>
      <c r="E261" s="35" t="s">
        <v>640</v>
      </c>
      <c r="F261" s="40" t="s">
        <v>1123</v>
      </c>
      <c r="G261" s="36">
        <v>1</v>
      </c>
      <c r="H261" s="34" t="s">
        <v>340</v>
      </c>
      <c r="I261" s="39"/>
    </row>
    <row r="262" spans="1:9" x14ac:dyDescent="0.25">
      <c r="A262" s="46" t="s">
        <v>1135</v>
      </c>
      <c r="B262" s="46" t="s">
        <v>959</v>
      </c>
      <c r="C262" s="34" t="s">
        <v>638</v>
      </c>
      <c r="D262" s="34" t="s">
        <v>1136</v>
      </c>
      <c r="E262" s="35" t="s">
        <v>640</v>
      </c>
      <c r="F262" s="40" t="s">
        <v>1137</v>
      </c>
      <c r="G262" s="36">
        <v>1</v>
      </c>
      <c r="H262" s="34" t="s">
        <v>340</v>
      </c>
      <c r="I262" s="39"/>
    </row>
    <row r="263" spans="1:9" ht="43.2" x14ac:dyDescent="0.25">
      <c r="A263" s="46" t="s">
        <v>1138</v>
      </c>
      <c r="B263" s="46" t="s">
        <v>959</v>
      </c>
      <c r="C263" s="34" t="s">
        <v>638</v>
      </c>
      <c r="D263" s="34" t="s">
        <v>1139</v>
      </c>
      <c r="E263" s="35" t="s">
        <v>640</v>
      </c>
      <c r="F263" s="40" t="s">
        <v>1123</v>
      </c>
      <c r="G263" s="36">
        <v>1</v>
      </c>
      <c r="H263" s="34" t="s">
        <v>340</v>
      </c>
      <c r="I263" s="39"/>
    </row>
    <row r="264" spans="1:9" ht="43.2" x14ac:dyDescent="0.25">
      <c r="A264" s="46" t="s">
        <v>1140</v>
      </c>
      <c r="B264" s="46" t="s">
        <v>959</v>
      </c>
      <c r="C264" s="34" t="s">
        <v>638</v>
      </c>
      <c r="D264" s="34" t="s">
        <v>1141</v>
      </c>
      <c r="E264" s="35" t="s">
        <v>582</v>
      </c>
      <c r="F264" s="40" t="s">
        <v>1114</v>
      </c>
      <c r="G264" s="36">
        <v>1</v>
      </c>
      <c r="H264" s="34" t="s">
        <v>340</v>
      </c>
      <c r="I264" s="39"/>
    </row>
    <row r="265" spans="1:9" ht="43.2" x14ac:dyDescent="0.25">
      <c r="A265" s="46" t="s">
        <v>1142</v>
      </c>
      <c r="B265" s="46" t="s">
        <v>959</v>
      </c>
      <c r="C265" s="34" t="s">
        <v>638</v>
      </c>
      <c r="D265" s="34" t="s">
        <v>1143</v>
      </c>
      <c r="E265" s="35" t="s">
        <v>640</v>
      </c>
      <c r="F265" s="40" t="s">
        <v>1123</v>
      </c>
      <c r="G265" s="36">
        <v>1</v>
      </c>
      <c r="H265" s="34" t="s">
        <v>340</v>
      </c>
      <c r="I265" s="39"/>
    </row>
    <row r="266" spans="1:9" x14ac:dyDescent="0.25">
      <c r="A266" s="46" t="s">
        <v>1144</v>
      </c>
      <c r="B266" s="46" t="s">
        <v>959</v>
      </c>
      <c r="C266" s="34" t="s">
        <v>638</v>
      </c>
      <c r="D266" s="34" t="s">
        <v>1145</v>
      </c>
      <c r="E266" s="35" t="s">
        <v>640</v>
      </c>
      <c r="F266" s="40" t="s">
        <v>1128</v>
      </c>
      <c r="G266" s="36">
        <v>1</v>
      </c>
      <c r="H266" s="34" t="s">
        <v>340</v>
      </c>
      <c r="I266" s="39"/>
    </row>
    <row r="267" spans="1:9" ht="43.2" x14ac:dyDescent="0.25">
      <c r="A267" s="46" t="s">
        <v>1146</v>
      </c>
      <c r="B267" s="46" t="s">
        <v>959</v>
      </c>
      <c r="C267" s="34" t="s">
        <v>638</v>
      </c>
      <c r="D267" s="34" t="s">
        <v>1147</v>
      </c>
      <c r="E267" s="35" t="s">
        <v>640</v>
      </c>
      <c r="F267" s="40" t="s">
        <v>1123</v>
      </c>
      <c r="G267" s="36">
        <v>1</v>
      </c>
      <c r="H267" s="34" t="s">
        <v>340</v>
      </c>
      <c r="I267" s="39"/>
    </row>
    <row r="268" spans="1:9" x14ac:dyDescent="0.25">
      <c r="A268" s="46" t="s">
        <v>1148</v>
      </c>
      <c r="B268" s="46" t="s">
        <v>959</v>
      </c>
      <c r="C268" s="34" t="s">
        <v>638</v>
      </c>
      <c r="D268" s="34" t="s">
        <v>1149</v>
      </c>
      <c r="E268" s="35" t="s">
        <v>640</v>
      </c>
      <c r="F268" s="40" t="s">
        <v>1128</v>
      </c>
      <c r="G268" s="36">
        <v>1</v>
      </c>
      <c r="H268" s="34" t="s">
        <v>340</v>
      </c>
      <c r="I268" s="39"/>
    </row>
    <row r="269" spans="1:9" x14ac:dyDescent="0.25">
      <c r="A269" s="46" t="s">
        <v>1150</v>
      </c>
      <c r="B269" s="46" t="s">
        <v>959</v>
      </c>
      <c r="C269" s="34" t="s">
        <v>638</v>
      </c>
      <c r="D269" s="34" t="s">
        <v>1151</v>
      </c>
      <c r="E269" s="35" t="s">
        <v>640</v>
      </c>
      <c r="F269" s="40" t="s">
        <v>1128</v>
      </c>
      <c r="G269" s="36">
        <v>1</v>
      </c>
      <c r="H269" s="34" t="s">
        <v>340</v>
      </c>
      <c r="I269" s="39"/>
    </row>
    <row r="270" spans="1:9" ht="43.2" x14ac:dyDescent="0.25">
      <c r="A270" s="46" t="s">
        <v>1152</v>
      </c>
      <c r="B270" s="46" t="s">
        <v>959</v>
      </c>
      <c r="C270" s="34" t="s">
        <v>638</v>
      </c>
      <c r="D270" s="34" t="s">
        <v>1153</v>
      </c>
      <c r="E270" s="35" t="s">
        <v>640</v>
      </c>
      <c r="F270" s="40" t="s">
        <v>1123</v>
      </c>
      <c r="G270" s="36">
        <v>1</v>
      </c>
      <c r="H270" s="34" t="s">
        <v>340</v>
      </c>
      <c r="I270" s="39"/>
    </row>
    <row r="271" spans="1:9" ht="43.2" x14ac:dyDescent="0.25">
      <c r="A271" s="46" t="s">
        <v>1154</v>
      </c>
      <c r="B271" s="46" t="s">
        <v>959</v>
      </c>
      <c r="C271" s="34" t="s">
        <v>638</v>
      </c>
      <c r="D271" s="34" t="s">
        <v>1155</v>
      </c>
      <c r="E271" s="35" t="s">
        <v>640</v>
      </c>
      <c r="F271" s="40" t="s">
        <v>1111</v>
      </c>
      <c r="G271" s="36">
        <v>1</v>
      </c>
      <c r="H271" s="34" t="s">
        <v>340</v>
      </c>
      <c r="I271" s="39"/>
    </row>
    <row r="272" spans="1:9" ht="43.2" x14ac:dyDescent="0.25">
      <c r="A272" s="46" t="s">
        <v>1156</v>
      </c>
      <c r="B272" s="46" t="s">
        <v>959</v>
      </c>
      <c r="C272" s="34" t="s">
        <v>638</v>
      </c>
      <c r="D272" s="34" t="s">
        <v>1157</v>
      </c>
      <c r="E272" s="35" t="s">
        <v>582</v>
      </c>
      <c r="F272" s="40" t="s">
        <v>1114</v>
      </c>
      <c r="G272" s="36">
        <v>1</v>
      </c>
      <c r="H272" s="34" t="s">
        <v>340</v>
      </c>
      <c r="I272" s="39"/>
    </row>
    <row r="273" spans="1:9" ht="43.2" x14ac:dyDescent="0.25">
      <c r="A273" s="46" t="s">
        <v>1158</v>
      </c>
      <c r="B273" s="46" t="s">
        <v>959</v>
      </c>
      <c r="C273" s="34" t="s">
        <v>638</v>
      </c>
      <c r="D273" s="34" t="s">
        <v>1159</v>
      </c>
      <c r="E273" s="35" t="s">
        <v>640</v>
      </c>
      <c r="F273" s="40" t="s">
        <v>1111</v>
      </c>
      <c r="G273" s="36">
        <v>1</v>
      </c>
      <c r="H273" s="34" t="s">
        <v>340</v>
      </c>
      <c r="I273" s="39"/>
    </row>
    <row r="274" spans="1:9" ht="43.2" x14ac:dyDescent="0.25">
      <c r="A274" s="46" t="s">
        <v>1160</v>
      </c>
      <c r="B274" s="46" t="s">
        <v>959</v>
      </c>
      <c r="C274" s="34" t="s">
        <v>638</v>
      </c>
      <c r="D274" s="34" t="s">
        <v>1161</v>
      </c>
      <c r="E274" s="35" t="s">
        <v>582</v>
      </c>
      <c r="F274" s="40" t="s">
        <v>1114</v>
      </c>
      <c r="G274" s="36">
        <v>1</v>
      </c>
      <c r="H274" s="34" t="s">
        <v>340</v>
      </c>
      <c r="I274" s="39"/>
    </row>
    <row r="275" spans="1:9" ht="43.2" x14ac:dyDescent="0.25">
      <c r="A275" s="46" t="s">
        <v>1162</v>
      </c>
      <c r="B275" s="46" t="s">
        <v>959</v>
      </c>
      <c r="C275" s="34" t="s">
        <v>638</v>
      </c>
      <c r="D275" s="34" t="s">
        <v>1163</v>
      </c>
      <c r="E275" s="35" t="s">
        <v>640</v>
      </c>
      <c r="F275" s="40" t="s">
        <v>1111</v>
      </c>
      <c r="G275" s="36">
        <v>1</v>
      </c>
      <c r="H275" s="34" t="s">
        <v>340</v>
      </c>
      <c r="I275" s="39"/>
    </row>
    <row r="276" spans="1:9" ht="43.2" x14ac:dyDescent="0.25">
      <c r="A276" s="46" t="s">
        <v>1164</v>
      </c>
      <c r="B276" s="46" t="s">
        <v>959</v>
      </c>
      <c r="C276" s="34" t="s">
        <v>638</v>
      </c>
      <c r="D276" s="34" t="s">
        <v>1165</v>
      </c>
      <c r="E276" s="35" t="s">
        <v>582</v>
      </c>
      <c r="F276" s="40" t="s">
        <v>1114</v>
      </c>
      <c r="G276" s="36">
        <v>1</v>
      </c>
      <c r="H276" s="34" t="s">
        <v>340</v>
      </c>
      <c r="I276" s="39"/>
    </row>
    <row r="277" spans="1:9" ht="43.2" x14ac:dyDescent="0.25">
      <c r="A277" s="46" t="s">
        <v>1166</v>
      </c>
      <c r="B277" s="46" t="s">
        <v>959</v>
      </c>
      <c r="C277" s="34" t="s">
        <v>638</v>
      </c>
      <c r="D277" s="34" t="s">
        <v>1167</v>
      </c>
      <c r="E277" s="35" t="s">
        <v>640</v>
      </c>
      <c r="F277" s="40" t="s">
        <v>1123</v>
      </c>
      <c r="G277" s="36">
        <v>1</v>
      </c>
      <c r="H277" s="34" t="s">
        <v>340</v>
      </c>
      <c r="I277" s="39"/>
    </row>
    <row r="278" spans="1:9" ht="43.2" x14ac:dyDescent="0.25">
      <c r="A278" s="46" t="s">
        <v>1168</v>
      </c>
      <c r="B278" s="46" t="s">
        <v>959</v>
      </c>
      <c r="C278" s="34" t="s">
        <v>638</v>
      </c>
      <c r="D278" s="34" t="s">
        <v>1169</v>
      </c>
      <c r="E278" s="35" t="s">
        <v>582</v>
      </c>
      <c r="F278" s="40" t="s">
        <v>1114</v>
      </c>
      <c r="G278" s="36">
        <v>1</v>
      </c>
      <c r="H278" s="34" t="s">
        <v>340</v>
      </c>
      <c r="I278" s="39"/>
    </row>
    <row r="279" spans="1:9" ht="43.2" x14ac:dyDescent="0.25">
      <c r="A279" s="46" t="s">
        <v>1170</v>
      </c>
      <c r="B279" s="46" t="s">
        <v>959</v>
      </c>
      <c r="C279" s="34" t="s">
        <v>638</v>
      </c>
      <c r="D279" s="34" t="s">
        <v>1171</v>
      </c>
      <c r="E279" s="35" t="s">
        <v>640</v>
      </c>
      <c r="F279" s="40" t="s">
        <v>1123</v>
      </c>
      <c r="G279" s="36">
        <v>1</v>
      </c>
      <c r="H279" s="34" t="s">
        <v>340</v>
      </c>
      <c r="I279" s="39"/>
    </row>
    <row r="280" spans="1:9" ht="43.2" x14ac:dyDescent="0.25">
      <c r="A280" s="46" t="s">
        <v>1172</v>
      </c>
      <c r="B280" s="46" t="s">
        <v>959</v>
      </c>
      <c r="C280" s="34" t="s">
        <v>638</v>
      </c>
      <c r="D280" s="34" t="s">
        <v>1173</v>
      </c>
      <c r="E280" s="35" t="s">
        <v>582</v>
      </c>
      <c r="F280" s="40" t="s">
        <v>1114</v>
      </c>
      <c r="G280" s="36">
        <v>1</v>
      </c>
      <c r="H280" s="34" t="s">
        <v>340</v>
      </c>
      <c r="I280" s="39"/>
    </row>
    <row r="281" spans="1:9" ht="43.2" x14ac:dyDescent="0.25">
      <c r="A281" s="46" t="s">
        <v>1174</v>
      </c>
      <c r="B281" s="46" t="s">
        <v>959</v>
      </c>
      <c r="C281" s="34" t="s">
        <v>638</v>
      </c>
      <c r="D281" s="34" t="s">
        <v>1175</v>
      </c>
      <c r="E281" s="35" t="s">
        <v>640</v>
      </c>
      <c r="F281" s="40" t="s">
        <v>1123</v>
      </c>
      <c r="G281" s="36">
        <v>1</v>
      </c>
      <c r="H281" s="34" t="s">
        <v>340</v>
      </c>
      <c r="I281" s="39"/>
    </row>
    <row r="282" spans="1:9" x14ac:dyDescent="0.25">
      <c r="A282" s="46" t="s">
        <v>1176</v>
      </c>
      <c r="B282" s="46" t="s">
        <v>959</v>
      </c>
      <c r="C282" s="34" t="s">
        <v>638</v>
      </c>
      <c r="D282" s="34" t="s">
        <v>1106</v>
      </c>
      <c r="E282" s="35" t="s">
        <v>640</v>
      </c>
      <c r="F282" s="40" t="s">
        <v>1128</v>
      </c>
      <c r="G282" s="36">
        <v>1</v>
      </c>
      <c r="H282" s="34" t="s">
        <v>340</v>
      </c>
      <c r="I282" s="39"/>
    </row>
    <row r="283" spans="1:9" ht="43.2" x14ac:dyDescent="0.25">
      <c r="A283" s="46" t="s">
        <v>1177</v>
      </c>
      <c r="B283" s="46" t="s">
        <v>959</v>
      </c>
      <c r="C283" s="34" t="s">
        <v>638</v>
      </c>
      <c r="D283" s="34" t="s">
        <v>1178</v>
      </c>
      <c r="E283" s="35" t="s">
        <v>640</v>
      </c>
      <c r="F283" s="40" t="s">
        <v>1123</v>
      </c>
      <c r="G283" s="36">
        <v>1</v>
      </c>
      <c r="H283" s="34" t="s">
        <v>340</v>
      </c>
      <c r="I283" s="39"/>
    </row>
    <row r="284" spans="1:9" ht="43.2" x14ac:dyDescent="0.25">
      <c r="A284" s="46" t="s">
        <v>1179</v>
      </c>
      <c r="B284" s="46" t="s">
        <v>959</v>
      </c>
      <c r="C284" s="34" t="s">
        <v>638</v>
      </c>
      <c r="D284" s="34" t="s">
        <v>1108</v>
      </c>
      <c r="E284" s="35" t="s">
        <v>582</v>
      </c>
      <c r="F284" s="40" t="s">
        <v>1114</v>
      </c>
      <c r="G284" s="36">
        <v>1</v>
      </c>
      <c r="H284" s="34" t="s">
        <v>340</v>
      </c>
      <c r="I284" s="39"/>
    </row>
    <row r="285" spans="1:9" ht="43.2" x14ac:dyDescent="0.25">
      <c r="A285" s="46" t="s">
        <v>1180</v>
      </c>
      <c r="B285" s="46" t="s">
        <v>959</v>
      </c>
      <c r="C285" s="34" t="s">
        <v>638</v>
      </c>
      <c r="D285" s="34" t="s">
        <v>1181</v>
      </c>
      <c r="E285" s="35" t="s">
        <v>640</v>
      </c>
      <c r="F285" s="40" t="s">
        <v>1123</v>
      </c>
      <c r="G285" s="36">
        <v>1</v>
      </c>
      <c r="H285" s="34" t="s">
        <v>340</v>
      </c>
      <c r="I285" s="39"/>
    </row>
    <row r="286" spans="1:9" x14ac:dyDescent="0.25">
      <c r="A286" s="46" t="s">
        <v>1182</v>
      </c>
      <c r="B286" s="46" t="s">
        <v>959</v>
      </c>
      <c r="C286" s="34" t="s">
        <v>638</v>
      </c>
      <c r="D286" s="34" t="s">
        <v>1183</v>
      </c>
      <c r="E286" s="35" t="s">
        <v>640</v>
      </c>
      <c r="F286" s="40" t="s">
        <v>1128</v>
      </c>
      <c r="G286" s="36">
        <v>1</v>
      </c>
      <c r="H286" s="34" t="s">
        <v>340</v>
      </c>
      <c r="I286" s="39"/>
    </row>
    <row r="287" spans="1:9" ht="43.2" x14ac:dyDescent="0.25">
      <c r="A287" s="46" t="s">
        <v>1184</v>
      </c>
      <c r="B287" s="46" t="s">
        <v>959</v>
      </c>
      <c r="C287" s="34" t="s">
        <v>638</v>
      </c>
      <c r="D287" s="34" t="s">
        <v>1185</v>
      </c>
      <c r="E287" s="35" t="s">
        <v>640</v>
      </c>
      <c r="F287" s="40" t="s">
        <v>1123</v>
      </c>
      <c r="G287" s="36">
        <v>1</v>
      </c>
      <c r="H287" s="34" t="s">
        <v>340</v>
      </c>
      <c r="I287" s="39"/>
    </row>
    <row r="288" spans="1:9" x14ac:dyDescent="0.25">
      <c r="A288" s="46" t="s">
        <v>1186</v>
      </c>
      <c r="B288" s="46" t="s">
        <v>959</v>
      </c>
      <c r="C288" s="34" t="s">
        <v>638</v>
      </c>
      <c r="D288" s="34" t="s">
        <v>1187</v>
      </c>
      <c r="E288" s="35" t="s">
        <v>640</v>
      </c>
      <c r="F288" s="40" t="s">
        <v>1128</v>
      </c>
      <c r="G288" s="36">
        <v>1</v>
      </c>
      <c r="H288" s="34" t="s">
        <v>340</v>
      </c>
      <c r="I288" s="39"/>
    </row>
    <row r="289" spans="1:9" x14ac:dyDescent="0.25">
      <c r="A289" s="46" t="s">
        <v>1188</v>
      </c>
      <c r="B289" s="46" t="s">
        <v>959</v>
      </c>
      <c r="C289" s="34" t="s">
        <v>638</v>
      </c>
      <c r="D289" s="34" t="s">
        <v>1189</v>
      </c>
      <c r="E289" s="35" t="s">
        <v>640</v>
      </c>
      <c r="F289" s="40" t="s">
        <v>1128</v>
      </c>
      <c r="G289" s="36">
        <v>1</v>
      </c>
      <c r="H289" s="34" t="s">
        <v>340</v>
      </c>
      <c r="I289" s="39"/>
    </row>
    <row r="290" spans="1:9" ht="43.2" x14ac:dyDescent="0.25">
      <c r="A290" s="46" t="s">
        <v>1190</v>
      </c>
      <c r="B290" s="46" t="s">
        <v>959</v>
      </c>
      <c r="C290" s="34" t="s">
        <v>638</v>
      </c>
      <c r="D290" s="34" t="s">
        <v>1191</v>
      </c>
      <c r="E290" s="35" t="s">
        <v>640</v>
      </c>
      <c r="F290" s="40" t="s">
        <v>1123</v>
      </c>
      <c r="G290" s="36">
        <v>1</v>
      </c>
      <c r="H290" s="34" t="s">
        <v>340</v>
      </c>
      <c r="I290" s="39"/>
    </row>
    <row r="291" spans="1:9" x14ac:dyDescent="0.25">
      <c r="A291" s="46" t="s">
        <v>1192</v>
      </c>
      <c r="B291" s="46" t="s">
        <v>959</v>
      </c>
      <c r="C291" s="34" t="s">
        <v>638</v>
      </c>
      <c r="D291" s="34" t="s">
        <v>1193</v>
      </c>
      <c r="E291" s="35" t="s">
        <v>640</v>
      </c>
      <c r="F291" s="40" t="s">
        <v>1128</v>
      </c>
      <c r="G291" s="36">
        <v>1</v>
      </c>
      <c r="H291" s="34" t="s">
        <v>340</v>
      </c>
      <c r="I291" s="39"/>
    </row>
    <row r="292" spans="1:9" ht="43.2" x14ac:dyDescent="0.25">
      <c r="A292" s="46" t="s">
        <v>1194</v>
      </c>
      <c r="B292" s="46" t="s">
        <v>959</v>
      </c>
      <c r="C292" s="34" t="s">
        <v>638</v>
      </c>
      <c r="D292" s="34" t="s">
        <v>1195</v>
      </c>
      <c r="E292" s="35" t="s">
        <v>582</v>
      </c>
      <c r="F292" s="40" t="s">
        <v>1114</v>
      </c>
      <c r="G292" s="36">
        <v>1</v>
      </c>
      <c r="H292" s="34" t="s">
        <v>340</v>
      </c>
      <c r="I292" s="39"/>
    </row>
    <row r="293" spans="1:9" x14ac:dyDescent="0.25">
      <c r="A293" s="46" t="s">
        <v>1196</v>
      </c>
      <c r="B293" s="46" t="s">
        <v>959</v>
      </c>
      <c r="C293" s="34" t="s">
        <v>638</v>
      </c>
      <c r="D293" s="34" t="s">
        <v>1197</v>
      </c>
      <c r="E293" s="35" t="s">
        <v>640</v>
      </c>
      <c r="F293" s="40" t="s">
        <v>1128</v>
      </c>
      <c r="G293" s="36">
        <v>1</v>
      </c>
      <c r="H293" s="34" t="s">
        <v>340</v>
      </c>
      <c r="I293" s="39"/>
    </row>
    <row r="294" spans="1:9" ht="43.2" x14ac:dyDescent="0.25">
      <c r="A294" s="46" t="s">
        <v>1198</v>
      </c>
      <c r="B294" s="46" t="s">
        <v>959</v>
      </c>
      <c r="C294" s="34" t="s">
        <v>638</v>
      </c>
      <c r="D294" s="34" t="s">
        <v>1199</v>
      </c>
      <c r="E294" s="35" t="s">
        <v>582</v>
      </c>
      <c r="F294" s="40" t="s">
        <v>1114</v>
      </c>
      <c r="G294" s="36">
        <v>1</v>
      </c>
      <c r="H294" s="34" t="s">
        <v>340</v>
      </c>
      <c r="I294" s="39"/>
    </row>
    <row r="295" spans="1:9" ht="43.2" x14ac:dyDescent="0.25">
      <c r="A295" s="46" t="s">
        <v>1200</v>
      </c>
      <c r="B295" s="46" t="s">
        <v>959</v>
      </c>
      <c r="C295" s="34" t="s">
        <v>638</v>
      </c>
      <c r="D295" s="34" t="s">
        <v>1201</v>
      </c>
      <c r="E295" s="35" t="s">
        <v>640</v>
      </c>
      <c r="F295" s="40" t="s">
        <v>1123</v>
      </c>
      <c r="G295" s="36">
        <v>1</v>
      </c>
      <c r="H295" s="34" t="s">
        <v>340</v>
      </c>
      <c r="I295" s="39"/>
    </row>
    <row r="296" spans="1:9" ht="43.2" x14ac:dyDescent="0.25">
      <c r="A296" s="46" t="s">
        <v>1202</v>
      </c>
      <c r="B296" s="46" t="s">
        <v>959</v>
      </c>
      <c r="C296" s="34" t="s">
        <v>638</v>
      </c>
      <c r="D296" s="34" t="s">
        <v>1203</v>
      </c>
      <c r="E296" s="35" t="s">
        <v>582</v>
      </c>
      <c r="F296" s="40" t="s">
        <v>1114</v>
      </c>
      <c r="G296" s="36">
        <v>1</v>
      </c>
      <c r="H296" s="34" t="s">
        <v>340</v>
      </c>
      <c r="I296" s="39"/>
    </row>
    <row r="297" spans="1:9" ht="43.2" x14ac:dyDescent="0.25">
      <c r="A297" s="46" t="s">
        <v>1204</v>
      </c>
      <c r="B297" s="46" t="s">
        <v>959</v>
      </c>
      <c r="C297" s="34" t="s">
        <v>638</v>
      </c>
      <c r="D297" s="34" t="s">
        <v>1205</v>
      </c>
      <c r="E297" s="35" t="s">
        <v>640</v>
      </c>
      <c r="F297" s="40" t="s">
        <v>1123</v>
      </c>
      <c r="G297" s="36">
        <v>1</v>
      </c>
      <c r="H297" s="34" t="s">
        <v>340</v>
      </c>
      <c r="I297" s="39"/>
    </row>
    <row r="298" spans="1:9" ht="43.2" x14ac:dyDescent="0.25">
      <c r="A298" s="46" t="s">
        <v>1206</v>
      </c>
      <c r="B298" s="46" t="s">
        <v>959</v>
      </c>
      <c r="C298" s="34" t="s">
        <v>638</v>
      </c>
      <c r="D298" s="34" t="s">
        <v>1207</v>
      </c>
      <c r="E298" s="35" t="s">
        <v>582</v>
      </c>
      <c r="F298" s="40" t="s">
        <v>1114</v>
      </c>
      <c r="G298" s="36">
        <v>1</v>
      </c>
      <c r="H298" s="34" t="s">
        <v>340</v>
      </c>
      <c r="I298" s="39"/>
    </row>
    <row r="299" spans="1:9" x14ac:dyDescent="0.25">
      <c r="A299" s="46" t="s">
        <v>1208</v>
      </c>
      <c r="B299" s="46" t="s">
        <v>959</v>
      </c>
      <c r="C299" s="34" t="s">
        <v>638</v>
      </c>
      <c r="D299" s="34" t="s">
        <v>1209</v>
      </c>
      <c r="E299" s="35" t="s">
        <v>640</v>
      </c>
      <c r="F299" s="40" t="s">
        <v>1128</v>
      </c>
      <c r="G299" s="36">
        <v>1</v>
      </c>
      <c r="H299" s="34" t="s">
        <v>340</v>
      </c>
      <c r="I299" s="39"/>
    </row>
    <row r="300" spans="1:9" ht="43.2" x14ac:dyDescent="0.25">
      <c r="A300" s="46" t="s">
        <v>1210</v>
      </c>
      <c r="B300" s="46" t="s">
        <v>959</v>
      </c>
      <c r="C300" s="34" t="s">
        <v>638</v>
      </c>
      <c r="D300" s="34" t="s">
        <v>1211</v>
      </c>
      <c r="E300" s="35" t="s">
        <v>582</v>
      </c>
      <c r="F300" s="40" t="s">
        <v>1114</v>
      </c>
      <c r="G300" s="36">
        <v>1</v>
      </c>
      <c r="H300" s="34" t="s">
        <v>340</v>
      </c>
      <c r="I300" s="39"/>
    </row>
    <row r="301" spans="1:9" x14ac:dyDescent="0.25">
      <c r="A301" s="46" t="s">
        <v>1212</v>
      </c>
      <c r="B301" s="46" t="s">
        <v>959</v>
      </c>
      <c r="C301" s="34" t="s">
        <v>638</v>
      </c>
      <c r="D301" s="34" t="s">
        <v>1213</v>
      </c>
      <c r="E301" s="35" t="s">
        <v>640</v>
      </c>
      <c r="F301" s="40" t="s">
        <v>1128</v>
      </c>
      <c r="G301" s="36">
        <v>1</v>
      </c>
      <c r="H301" s="34" t="s">
        <v>340</v>
      </c>
      <c r="I301" s="39"/>
    </row>
    <row r="302" spans="1:9" ht="43.2" x14ac:dyDescent="0.25">
      <c r="A302" s="46" t="s">
        <v>1214</v>
      </c>
      <c r="B302" s="46" t="s">
        <v>959</v>
      </c>
      <c r="C302" s="34" t="s">
        <v>638</v>
      </c>
      <c r="D302" s="34" t="s">
        <v>1215</v>
      </c>
      <c r="E302" s="35" t="s">
        <v>582</v>
      </c>
      <c r="F302" s="40" t="s">
        <v>1114</v>
      </c>
      <c r="G302" s="36">
        <v>1</v>
      </c>
      <c r="H302" s="34" t="s">
        <v>340</v>
      </c>
      <c r="I302" s="39"/>
    </row>
    <row r="303" spans="1:9" ht="28.8" x14ac:dyDescent="0.25">
      <c r="A303" s="46" t="s">
        <v>1216</v>
      </c>
      <c r="B303" s="46" t="s">
        <v>959</v>
      </c>
      <c r="C303" s="34" t="s">
        <v>638</v>
      </c>
      <c r="D303" s="34" t="s">
        <v>1217</v>
      </c>
      <c r="E303" s="35" t="s">
        <v>640</v>
      </c>
      <c r="F303" s="40" t="s">
        <v>1218</v>
      </c>
      <c r="G303" s="36">
        <v>1</v>
      </c>
      <c r="H303" s="34" t="s">
        <v>340</v>
      </c>
      <c r="I303" s="39"/>
    </row>
    <row r="304" spans="1:9" ht="43.2" x14ac:dyDescent="0.25">
      <c r="A304" s="46" t="s">
        <v>1219</v>
      </c>
      <c r="B304" s="46" t="s">
        <v>959</v>
      </c>
      <c r="C304" s="34" t="s">
        <v>638</v>
      </c>
      <c r="D304" s="34" t="s">
        <v>1220</v>
      </c>
      <c r="E304" s="35" t="s">
        <v>582</v>
      </c>
      <c r="F304" s="40" t="s">
        <v>1114</v>
      </c>
      <c r="G304" s="36">
        <v>1</v>
      </c>
      <c r="H304" s="34" t="s">
        <v>340</v>
      </c>
      <c r="I304" s="39"/>
    </row>
    <row r="305" spans="1:9" ht="43.2" x14ac:dyDescent="0.25">
      <c r="A305" s="46" t="s">
        <v>1221</v>
      </c>
      <c r="B305" s="46" t="s">
        <v>959</v>
      </c>
      <c r="C305" s="34" t="s">
        <v>638</v>
      </c>
      <c r="D305" s="34" t="s">
        <v>1222</v>
      </c>
      <c r="E305" s="35" t="s">
        <v>1223</v>
      </c>
      <c r="F305" s="40" t="s">
        <v>1114</v>
      </c>
      <c r="G305" s="36">
        <v>1</v>
      </c>
      <c r="H305" s="34" t="s">
        <v>340</v>
      </c>
      <c r="I305" s="39"/>
    </row>
    <row r="306" spans="1:9" ht="43.2" x14ac:dyDescent="0.25">
      <c r="A306" s="46" t="s">
        <v>1224</v>
      </c>
      <c r="B306" s="46" t="s">
        <v>959</v>
      </c>
      <c r="C306" s="34" t="s">
        <v>638</v>
      </c>
      <c r="D306" s="34" t="s">
        <v>1225</v>
      </c>
      <c r="E306" s="35" t="s">
        <v>1223</v>
      </c>
      <c r="F306" s="40" t="s">
        <v>1114</v>
      </c>
      <c r="G306" s="36">
        <v>1</v>
      </c>
      <c r="H306" s="34" t="s">
        <v>340</v>
      </c>
      <c r="I306" s="39"/>
    </row>
    <row r="307" spans="1:9" ht="43.2" x14ac:dyDescent="0.25">
      <c r="A307" s="46" t="s">
        <v>1226</v>
      </c>
      <c r="B307" s="46" t="s">
        <v>959</v>
      </c>
      <c r="C307" s="34" t="s">
        <v>638</v>
      </c>
      <c r="D307" s="34" t="s">
        <v>1227</v>
      </c>
      <c r="E307" s="35" t="s">
        <v>582</v>
      </c>
      <c r="F307" s="40" t="s">
        <v>1114</v>
      </c>
      <c r="G307" s="36">
        <v>1</v>
      </c>
      <c r="H307" s="34" t="s">
        <v>340</v>
      </c>
      <c r="I307" s="39"/>
    </row>
    <row r="308" spans="1:9" ht="43.2" x14ac:dyDescent="0.25">
      <c r="A308" s="46" t="s">
        <v>1228</v>
      </c>
      <c r="B308" s="46" t="s">
        <v>959</v>
      </c>
      <c r="C308" s="34" t="s">
        <v>638</v>
      </c>
      <c r="D308" s="34" t="s">
        <v>1229</v>
      </c>
      <c r="E308" s="35" t="s">
        <v>582</v>
      </c>
      <c r="F308" s="40" t="s">
        <v>1114</v>
      </c>
      <c r="G308" s="36">
        <v>1</v>
      </c>
      <c r="H308" s="34" t="s">
        <v>340</v>
      </c>
      <c r="I308" s="39"/>
    </row>
    <row r="309" spans="1:9" ht="43.2" x14ac:dyDescent="0.25">
      <c r="A309" s="46" t="s">
        <v>1230</v>
      </c>
      <c r="B309" s="46" t="s">
        <v>959</v>
      </c>
      <c r="C309" s="34" t="s">
        <v>638</v>
      </c>
      <c r="D309" s="34" t="s">
        <v>1231</v>
      </c>
      <c r="E309" s="35" t="s">
        <v>1223</v>
      </c>
      <c r="F309" s="40" t="s">
        <v>1114</v>
      </c>
      <c r="G309" s="36">
        <v>1</v>
      </c>
      <c r="H309" s="34" t="s">
        <v>340</v>
      </c>
      <c r="I309" s="39"/>
    </row>
    <row r="310" spans="1:9" ht="28.8" x14ac:dyDescent="0.25">
      <c r="A310" s="46" t="s">
        <v>1232</v>
      </c>
      <c r="B310" s="46" t="s">
        <v>959</v>
      </c>
      <c r="C310" s="34" t="s">
        <v>638</v>
      </c>
      <c r="D310" s="34" t="s">
        <v>1233</v>
      </c>
      <c r="E310" s="35" t="s">
        <v>640</v>
      </c>
      <c r="F310" s="40" t="s">
        <v>1218</v>
      </c>
      <c r="G310" s="36">
        <v>1</v>
      </c>
      <c r="H310" s="34" t="s">
        <v>340</v>
      </c>
      <c r="I310" s="39"/>
    </row>
    <row r="311" spans="1:9" ht="43.2" x14ac:dyDescent="0.25">
      <c r="A311" s="46" t="s">
        <v>1234</v>
      </c>
      <c r="B311" s="46" t="s">
        <v>959</v>
      </c>
      <c r="C311" s="34" t="s">
        <v>638</v>
      </c>
      <c r="D311" s="34" t="s">
        <v>1235</v>
      </c>
      <c r="E311" s="35" t="s">
        <v>582</v>
      </c>
      <c r="F311" s="40" t="s">
        <v>1114</v>
      </c>
      <c r="G311" s="36">
        <v>1</v>
      </c>
      <c r="H311" s="34" t="s">
        <v>340</v>
      </c>
      <c r="I311" s="39"/>
    </row>
    <row r="312" spans="1:9" ht="43.2" x14ac:dyDescent="0.25">
      <c r="A312" s="46" t="s">
        <v>1236</v>
      </c>
      <c r="B312" s="46" t="s">
        <v>959</v>
      </c>
      <c r="C312" s="34" t="s">
        <v>638</v>
      </c>
      <c r="D312" s="34" t="s">
        <v>1237</v>
      </c>
      <c r="E312" s="35" t="s">
        <v>1223</v>
      </c>
      <c r="F312" s="40" t="s">
        <v>1114</v>
      </c>
      <c r="G312" s="36">
        <v>1</v>
      </c>
      <c r="H312" s="34" t="s">
        <v>340</v>
      </c>
      <c r="I312" s="39"/>
    </row>
    <row r="313" spans="1:9" ht="43.2" x14ac:dyDescent="0.25">
      <c r="A313" s="46" t="s">
        <v>1238</v>
      </c>
      <c r="B313" s="46" t="s">
        <v>959</v>
      </c>
      <c r="C313" s="34" t="s">
        <v>638</v>
      </c>
      <c r="D313" s="34" t="s">
        <v>1239</v>
      </c>
      <c r="E313" s="35" t="s">
        <v>1223</v>
      </c>
      <c r="F313" s="40" t="s">
        <v>1114</v>
      </c>
      <c r="G313" s="36">
        <v>1</v>
      </c>
      <c r="H313" s="34" t="s">
        <v>340</v>
      </c>
      <c r="I313" s="39"/>
    </row>
    <row r="314" spans="1:9" ht="43.2" x14ac:dyDescent="0.25">
      <c r="A314" s="46" t="s">
        <v>1240</v>
      </c>
      <c r="B314" s="46" t="s">
        <v>959</v>
      </c>
      <c r="C314" s="34" t="s">
        <v>638</v>
      </c>
      <c r="D314" s="34" t="s">
        <v>1241</v>
      </c>
      <c r="E314" s="35" t="s">
        <v>582</v>
      </c>
      <c r="F314" s="40" t="s">
        <v>1114</v>
      </c>
      <c r="G314" s="36">
        <v>1</v>
      </c>
      <c r="H314" s="34" t="s">
        <v>340</v>
      </c>
      <c r="I314" s="39"/>
    </row>
    <row r="315" spans="1:9" ht="43.2" x14ac:dyDescent="0.25">
      <c r="A315" s="46" t="s">
        <v>1242</v>
      </c>
      <c r="B315" s="46" t="s">
        <v>959</v>
      </c>
      <c r="C315" s="34" t="s">
        <v>638</v>
      </c>
      <c r="D315" s="34" t="s">
        <v>1243</v>
      </c>
      <c r="E315" s="35" t="s">
        <v>582</v>
      </c>
      <c r="F315" s="40" t="s">
        <v>1114</v>
      </c>
      <c r="G315" s="36">
        <v>1</v>
      </c>
      <c r="H315" s="34" t="s">
        <v>340</v>
      </c>
      <c r="I315" s="39"/>
    </row>
    <row r="316" spans="1:9" ht="43.2" x14ac:dyDescent="0.25">
      <c r="A316" s="46" t="s">
        <v>1244</v>
      </c>
      <c r="B316" s="46" t="s">
        <v>959</v>
      </c>
      <c r="C316" s="34" t="s">
        <v>638</v>
      </c>
      <c r="D316" s="34" t="s">
        <v>1245</v>
      </c>
      <c r="E316" s="35" t="s">
        <v>1223</v>
      </c>
      <c r="F316" s="40" t="s">
        <v>1114</v>
      </c>
      <c r="G316" s="36">
        <v>1</v>
      </c>
      <c r="H316" s="34" t="s">
        <v>340</v>
      </c>
      <c r="I316" s="39"/>
    </row>
    <row r="317" spans="1:9" ht="28.8" x14ac:dyDescent="0.25">
      <c r="A317" s="46" t="s">
        <v>1246</v>
      </c>
      <c r="B317" s="46" t="s">
        <v>959</v>
      </c>
      <c r="C317" s="34" t="s">
        <v>638</v>
      </c>
      <c r="D317" s="34" t="s">
        <v>1247</v>
      </c>
      <c r="E317" s="35" t="s">
        <v>640</v>
      </c>
      <c r="F317" s="40" t="s">
        <v>1218</v>
      </c>
      <c r="G317" s="36">
        <v>1</v>
      </c>
      <c r="H317" s="34" t="s">
        <v>340</v>
      </c>
      <c r="I317" s="39"/>
    </row>
    <row r="318" spans="1:9" ht="43.2" x14ac:dyDescent="0.25">
      <c r="A318" s="46" t="s">
        <v>1248</v>
      </c>
      <c r="B318" s="46" t="s">
        <v>959</v>
      </c>
      <c r="C318" s="34" t="s">
        <v>638</v>
      </c>
      <c r="D318" s="34" t="s">
        <v>1249</v>
      </c>
      <c r="E318" s="35" t="s">
        <v>582</v>
      </c>
      <c r="F318" s="40" t="s">
        <v>1114</v>
      </c>
      <c r="G318" s="36">
        <v>1</v>
      </c>
      <c r="H318" s="34" t="s">
        <v>340</v>
      </c>
      <c r="I318" s="39"/>
    </row>
    <row r="319" spans="1:9" ht="43.2" x14ac:dyDescent="0.25">
      <c r="A319" s="46" t="s">
        <v>1250</v>
      </c>
      <c r="B319" s="46" t="s">
        <v>959</v>
      </c>
      <c r="C319" s="34" t="s">
        <v>638</v>
      </c>
      <c r="D319" s="34" t="s">
        <v>1251</v>
      </c>
      <c r="E319" s="35" t="s">
        <v>1223</v>
      </c>
      <c r="F319" s="40" t="s">
        <v>1114</v>
      </c>
      <c r="G319" s="36">
        <v>1</v>
      </c>
      <c r="H319" s="34" t="s">
        <v>340</v>
      </c>
      <c r="I319" s="39"/>
    </row>
    <row r="320" spans="1:9" ht="43.2" x14ac:dyDescent="0.25">
      <c r="A320" s="46" t="s">
        <v>1252</v>
      </c>
      <c r="B320" s="46" t="s">
        <v>959</v>
      </c>
      <c r="C320" s="34" t="s">
        <v>638</v>
      </c>
      <c r="D320" s="34" t="s">
        <v>1253</v>
      </c>
      <c r="E320" s="35" t="s">
        <v>1223</v>
      </c>
      <c r="F320" s="40" t="s">
        <v>1114</v>
      </c>
      <c r="G320" s="36">
        <v>1</v>
      </c>
      <c r="H320" s="34" t="s">
        <v>340</v>
      </c>
      <c r="I320" s="39"/>
    </row>
    <row r="321" spans="1:9" ht="43.2" x14ac:dyDescent="0.25">
      <c r="A321" s="46" t="s">
        <v>1254</v>
      </c>
      <c r="B321" s="46" t="s">
        <v>959</v>
      </c>
      <c r="C321" s="34" t="s">
        <v>638</v>
      </c>
      <c r="D321" s="34" t="s">
        <v>1255</v>
      </c>
      <c r="E321" s="35" t="s">
        <v>1223</v>
      </c>
      <c r="F321" s="40" t="s">
        <v>1114</v>
      </c>
      <c r="G321" s="36">
        <v>1</v>
      </c>
      <c r="H321" s="34" t="s">
        <v>340</v>
      </c>
      <c r="I321" s="39"/>
    </row>
    <row r="322" spans="1:9" ht="43.2" x14ac:dyDescent="0.25">
      <c r="A322" s="46" t="s">
        <v>1256</v>
      </c>
      <c r="B322" s="46" t="s">
        <v>959</v>
      </c>
      <c r="C322" s="34" t="s">
        <v>638</v>
      </c>
      <c r="D322" s="34" t="s">
        <v>1257</v>
      </c>
      <c r="E322" s="35" t="s">
        <v>582</v>
      </c>
      <c r="F322" s="40" t="s">
        <v>1114</v>
      </c>
      <c r="G322" s="36">
        <v>1</v>
      </c>
      <c r="H322" s="34" t="s">
        <v>340</v>
      </c>
      <c r="I322" s="39"/>
    </row>
    <row r="323" spans="1:9" ht="43.2" x14ac:dyDescent="0.25">
      <c r="A323" s="46" t="s">
        <v>1258</v>
      </c>
      <c r="B323" s="46" t="s">
        <v>959</v>
      </c>
      <c r="C323" s="34" t="s">
        <v>638</v>
      </c>
      <c r="D323" s="34" t="s">
        <v>1259</v>
      </c>
      <c r="E323" s="35" t="s">
        <v>582</v>
      </c>
      <c r="F323" s="40" t="s">
        <v>1114</v>
      </c>
      <c r="G323" s="36">
        <v>1</v>
      </c>
      <c r="H323" s="34" t="s">
        <v>340</v>
      </c>
      <c r="I323" s="39"/>
    </row>
    <row r="324" spans="1:9" ht="43.2" x14ac:dyDescent="0.25">
      <c r="A324" s="46" t="s">
        <v>1260</v>
      </c>
      <c r="B324" s="46" t="s">
        <v>959</v>
      </c>
      <c r="C324" s="34" t="s">
        <v>638</v>
      </c>
      <c r="D324" s="34" t="s">
        <v>1261</v>
      </c>
      <c r="E324" s="35" t="s">
        <v>1223</v>
      </c>
      <c r="F324" s="40" t="s">
        <v>1114</v>
      </c>
      <c r="G324" s="36">
        <v>1</v>
      </c>
      <c r="H324" s="34" t="s">
        <v>340</v>
      </c>
      <c r="I324" s="39"/>
    </row>
    <row r="325" spans="1:9" ht="28.8" x14ac:dyDescent="0.25">
      <c r="A325" s="46" t="s">
        <v>1262</v>
      </c>
      <c r="B325" s="46" t="s">
        <v>959</v>
      </c>
      <c r="C325" s="34" t="s">
        <v>638</v>
      </c>
      <c r="D325" s="34" t="s">
        <v>1263</v>
      </c>
      <c r="E325" s="35" t="s">
        <v>640</v>
      </c>
      <c r="F325" s="40" t="s">
        <v>1218</v>
      </c>
      <c r="G325" s="36">
        <v>1</v>
      </c>
      <c r="H325" s="34" t="s">
        <v>340</v>
      </c>
      <c r="I325" s="39"/>
    </row>
    <row r="326" spans="1:9" x14ac:dyDescent="0.25">
      <c r="A326" s="46" t="s">
        <v>1264</v>
      </c>
      <c r="B326" s="46" t="s">
        <v>959</v>
      </c>
      <c r="C326" s="34" t="s">
        <v>638</v>
      </c>
      <c r="D326" s="34" t="s">
        <v>1265</v>
      </c>
      <c r="E326" s="35" t="s">
        <v>640</v>
      </c>
      <c r="F326" s="40" t="s">
        <v>1128</v>
      </c>
      <c r="G326" s="36">
        <v>1</v>
      </c>
      <c r="H326" s="34" t="s">
        <v>340</v>
      </c>
      <c r="I326" s="39"/>
    </row>
    <row r="327" spans="1:9" x14ac:dyDescent="0.25">
      <c r="A327" s="46" t="s">
        <v>1266</v>
      </c>
      <c r="B327" s="46" t="s">
        <v>959</v>
      </c>
      <c r="C327" s="34" t="s">
        <v>638</v>
      </c>
      <c r="D327" s="34" t="s">
        <v>1267</v>
      </c>
      <c r="E327" s="35" t="s">
        <v>640</v>
      </c>
      <c r="F327" s="40" t="s">
        <v>1128</v>
      </c>
      <c r="G327" s="36">
        <v>1</v>
      </c>
      <c r="H327" s="34" t="s">
        <v>340</v>
      </c>
      <c r="I327" s="39"/>
    </row>
    <row r="328" spans="1:9" ht="28.8" x14ac:dyDescent="0.25">
      <c r="A328" s="46" t="s">
        <v>1268</v>
      </c>
      <c r="B328" s="46" t="s">
        <v>959</v>
      </c>
      <c r="C328" s="34" t="s">
        <v>638</v>
      </c>
      <c r="D328" s="34" t="s">
        <v>1269</v>
      </c>
      <c r="E328" s="35" t="s">
        <v>640</v>
      </c>
      <c r="F328" s="40" t="s">
        <v>1218</v>
      </c>
      <c r="G328" s="36">
        <v>1</v>
      </c>
      <c r="H328" s="34" t="s">
        <v>340</v>
      </c>
      <c r="I328" s="39"/>
    </row>
    <row r="329" spans="1:9" ht="28.8" x14ac:dyDescent="0.25">
      <c r="A329" s="46" t="s">
        <v>1270</v>
      </c>
      <c r="B329" s="46" t="s">
        <v>959</v>
      </c>
      <c r="C329" s="34" t="s">
        <v>638</v>
      </c>
      <c r="D329" s="34" t="s">
        <v>1271</v>
      </c>
      <c r="E329" s="35" t="s">
        <v>640</v>
      </c>
      <c r="F329" s="40" t="s">
        <v>1218</v>
      </c>
      <c r="G329" s="36">
        <v>1</v>
      </c>
      <c r="H329" s="34" t="s">
        <v>340</v>
      </c>
      <c r="I329" s="39"/>
    </row>
    <row r="330" spans="1:9" x14ac:dyDescent="0.25">
      <c r="A330" s="46" t="s">
        <v>1272</v>
      </c>
      <c r="B330" s="46" t="s">
        <v>959</v>
      </c>
      <c r="C330" s="34" t="s">
        <v>638</v>
      </c>
      <c r="D330" s="34" t="s">
        <v>1273</v>
      </c>
      <c r="E330" s="35" t="s">
        <v>640</v>
      </c>
      <c r="F330" s="40" t="s">
        <v>1128</v>
      </c>
      <c r="G330" s="36">
        <v>1</v>
      </c>
      <c r="H330" s="34" t="s">
        <v>340</v>
      </c>
      <c r="I330" s="39"/>
    </row>
    <row r="331" spans="1:9" ht="28.8" x14ac:dyDescent="0.25">
      <c r="A331" s="46" t="s">
        <v>1274</v>
      </c>
      <c r="B331" s="46" t="s">
        <v>959</v>
      </c>
      <c r="C331" s="34" t="s">
        <v>638</v>
      </c>
      <c r="D331" s="34" t="s">
        <v>1275</v>
      </c>
      <c r="E331" s="35" t="s">
        <v>640</v>
      </c>
      <c r="F331" s="40" t="s">
        <v>1218</v>
      </c>
      <c r="G331" s="36">
        <v>1</v>
      </c>
      <c r="H331" s="34" t="s">
        <v>340</v>
      </c>
      <c r="I331" s="39"/>
    </row>
    <row r="332" spans="1:9" x14ac:dyDescent="0.25">
      <c r="A332" s="46" t="s">
        <v>1276</v>
      </c>
      <c r="B332" s="46" t="s">
        <v>959</v>
      </c>
      <c r="C332" s="34" t="s">
        <v>638</v>
      </c>
      <c r="D332" s="34" t="s">
        <v>1277</v>
      </c>
      <c r="E332" s="35" t="s">
        <v>640</v>
      </c>
      <c r="F332" s="40" t="s">
        <v>1128</v>
      </c>
      <c r="G332" s="36">
        <v>1</v>
      </c>
      <c r="H332" s="34" t="s">
        <v>340</v>
      </c>
      <c r="I332" s="39"/>
    </row>
    <row r="333" spans="1:9" ht="28.8" x14ac:dyDescent="0.25">
      <c r="A333" s="46" t="s">
        <v>1278</v>
      </c>
      <c r="B333" s="46" t="s">
        <v>959</v>
      </c>
      <c r="C333" s="34" t="s">
        <v>638</v>
      </c>
      <c r="D333" s="34" t="s">
        <v>1279</v>
      </c>
      <c r="E333" s="35" t="s">
        <v>640</v>
      </c>
      <c r="F333" s="40" t="s">
        <v>1218</v>
      </c>
      <c r="G333" s="36">
        <v>1</v>
      </c>
      <c r="H333" s="34" t="s">
        <v>340</v>
      </c>
      <c r="I333" s="39"/>
    </row>
    <row r="334" spans="1:9" ht="43.2" x14ac:dyDescent="0.25">
      <c r="A334" s="46" t="s">
        <v>1280</v>
      </c>
      <c r="B334" s="46" t="s">
        <v>959</v>
      </c>
      <c r="C334" s="34" t="s">
        <v>638</v>
      </c>
      <c r="D334" s="34" t="s">
        <v>1281</v>
      </c>
      <c r="E334" s="35" t="s">
        <v>582</v>
      </c>
      <c r="F334" s="40" t="s">
        <v>1114</v>
      </c>
      <c r="G334" s="36">
        <v>1</v>
      </c>
      <c r="H334" s="34" t="s">
        <v>340</v>
      </c>
      <c r="I334" s="39"/>
    </row>
    <row r="335" spans="1:9" x14ac:dyDescent="0.25">
      <c r="A335" s="46" t="s">
        <v>1282</v>
      </c>
      <c r="B335" s="46" t="s">
        <v>959</v>
      </c>
      <c r="C335" s="34" t="s">
        <v>638</v>
      </c>
      <c r="D335" s="34" t="s">
        <v>1283</v>
      </c>
      <c r="E335" s="35" t="s">
        <v>640</v>
      </c>
      <c r="F335" s="40" t="s">
        <v>1128</v>
      </c>
      <c r="G335" s="36">
        <v>1</v>
      </c>
      <c r="H335" s="34" t="s">
        <v>340</v>
      </c>
      <c r="I335" s="39"/>
    </row>
    <row r="336" spans="1:9" ht="28.8" x14ac:dyDescent="0.25">
      <c r="A336" s="46" t="s">
        <v>1284</v>
      </c>
      <c r="B336" s="46" t="s">
        <v>959</v>
      </c>
      <c r="C336" s="34" t="s">
        <v>638</v>
      </c>
      <c r="D336" s="34" t="s">
        <v>1285</v>
      </c>
      <c r="E336" s="35" t="s">
        <v>640</v>
      </c>
      <c r="F336" s="40" t="s">
        <v>1218</v>
      </c>
      <c r="G336" s="36">
        <v>1</v>
      </c>
      <c r="H336" s="34" t="s">
        <v>340</v>
      </c>
      <c r="I336" s="39"/>
    </row>
    <row r="337" spans="1:9" ht="28.8" x14ac:dyDescent="0.25">
      <c r="A337" s="46" t="s">
        <v>1286</v>
      </c>
      <c r="B337" s="46" t="s">
        <v>959</v>
      </c>
      <c r="C337" s="34" t="s">
        <v>638</v>
      </c>
      <c r="D337" s="34" t="s">
        <v>1287</v>
      </c>
      <c r="E337" s="35" t="s">
        <v>640</v>
      </c>
      <c r="F337" s="40" t="s">
        <v>1218</v>
      </c>
      <c r="G337" s="36">
        <v>1</v>
      </c>
      <c r="H337" s="34" t="s">
        <v>340</v>
      </c>
      <c r="I337" s="39"/>
    </row>
    <row r="338" spans="1:9" ht="43.2" x14ac:dyDescent="0.25">
      <c r="A338" s="46" t="s">
        <v>1288</v>
      </c>
      <c r="B338" s="46" t="s">
        <v>959</v>
      </c>
      <c r="C338" s="34" t="s">
        <v>638</v>
      </c>
      <c r="D338" s="34" t="s">
        <v>1289</v>
      </c>
      <c r="E338" s="35" t="s">
        <v>582</v>
      </c>
      <c r="F338" s="40" t="s">
        <v>1114</v>
      </c>
      <c r="G338" s="36">
        <v>1</v>
      </c>
      <c r="H338" s="34" t="s">
        <v>340</v>
      </c>
      <c r="I338" s="39"/>
    </row>
    <row r="339" spans="1:9" ht="43.2" x14ac:dyDescent="0.25">
      <c r="A339" s="46" t="s">
        <v>1290</v>
      </c>
      <c r="B339" s="46" t="s">
        <v>959</v>
      </c>
      <c r="C339" s="34" t="s">
        <v>638</v>
      </c>
      <c r="D339" s="34" t="s">
        <v>1291</v>
      </c>
      <c r="E339" s="35" t="s">
        <v>582</v>
      </c>
      <c r="F339" s="40" t="s">
        <v>1114</v>
      </c>
      <c r="G339" s="36">
        <v>1</v>
      </c>
      <c r="H339" s="34" t="s">
        <v>340</v>
      </c>
      <c r="I339" s="39"/>
    </row>
    <row r="340" spans="1:9" ht="43.2" x14ac:dyDescent="0.25">
      <c r="A340" s="46" t="s">
        <v>1292</v>
      </c>
      <c r="B340" s="46" t="s">
        <v>959</v>
      </c>
      <c r="C340" s="34" t="s">
        <v>638</v>
      </c>
      <c r="D340" s="34" t="s">
        <v>1293</v>
      </c>
      <c r="E340" s="35" t="s">
        <v>582</v>
      </c>
      <c r="F340" s="40" t="s">
        <v>1114</v>
      </c>
      <c r="G340" s="36">
        <v>1</v>
      </c>
      <c r="H340" s="34" t="s">
        <v>340</v>
      </c>
      <c r="I340" s="39"/>
    </row>
    <row r="341" spans="1:9" ht="28.8" x14ac:dyDescent="0.25">
      <c r="A341" s="46" t="s">
        <v>1294</v>
      </c>
      <c r="B341" s="46" t="s">
        <v>959</v>
      </c>
      <c r="C341" s="34" t="s">
        <v>638</v>
      </c>
      <c r="D341" s="34" t="s">
        <v>1295</v>
      </c>
      <c r="E341" s="35" t="s">
        <v>640</v>
      </c>
      <c r="F341" s="40" t="s">
        <v>1218</v>
      </c>
      <c r="G341" s="36">
        <v>1</v>
      </c>
      <c r="H341" s="34" t="s">
        <v>340</v>
      </c>
      <c r="I341" s="39"/>
    </row>
    <row r="342" spans="1:9" ht="43.2" x14ac:dyDescent="0.25">
      <c r="A342" s="46" t="s">
        <v>1296</v>
      </c>
      <c r="B342" s="46" t="s">
        <v>959</v>
      </c>
      <c r="C342" s="34" t="s">
        <v>638</v>
      </c>
      <c r="D342" s="34" t="s">
        <v>1297</v>
      </c>
      <c r="E342" s="35" t="s">
        <v>582</v>
      </c>
      <c r="F342" s="40" t="s">
        <v>1114</v>
      </c>
      <c r="G342" s="36">
        <v>1</v>
      </c>
      <c r="H342" s="34" t="s">
        <v>340</v>
      </c>
      <c r="I342" s="39"/>
    </row>
    <row r="343" spans="1:9" ht="43.2" x14ac:dyDescent="0.25">
      <c r="A343" s="46" t="s">
        <v>1298</v>
      </c>
      <c r="B343" s="46" t="s">
        <v>959</v>
      </c>
      <c r="C343" s="34" t="s">
        <v>638</v>
      </c>
      <c r="D343" s="34" t="s">
        <v>1299</v>
      </c>
      <c r="E343" s="35" t="s">
        <v>582</v>
      </c>
      <c r="F343" s="40" t="s">
        <v>1114</v>
      </c>
      <c r="G343" s="36">
        <v>1</v>
      </c>
      <c r="H343" s="34" t="s">
        <v>340</v>
      </c>
      <c r="I343" s="39"/>
    </row>
    <row r="344" spans="1:9" ht="43.2" x14ac:dyDescent="0.25">
      <c r="A344" s="46" t="s">
        <v>1300</v>
      </c>
      <c r="B344" s="46" t="s">
        <v>959</v>
      </c>
      <c r="C344" s="34" t="s">
        <v>638</v>
      </c>
      <c r="D344" s="34" t="s">
        <v>1301</v>
      </c>
      <c r="E344" s="35" t="s">
        <v>582</v>
      </c>
      <c r="F344" s="40" t="s">
        <v>1114</v>
      </c>
      <c r="G344" s="36">
        <v>1</v>
      </c>
      <c r="H344" s="34" t="s">
        <v>340</v>
      </c>
      <c r="I344" s="39"/>
    </row>
    <row r="345" spans="1:9" x14ac:dyDescent="0.25">
      <c r="A345" s="46" t="s">
        <v>1302</v>
      </c>
      <c r="B345" s="46" t="s">
        <v>959</v>
      </c>
      <c r="C345" s="34" t="s">
        <v>638</v>
      </c>
      <c r="D345" s="34" t="s">
        <v>1303</v>
      </c>
      <c r="E345" s="35" t="s">
        <v>640</v>
      </c>
      <c r="F345" s="40" t="s">
        <v>1128</v>
      </c>
      <c r="G345" s="36">
        <v>1</v>
      </c>
      <c r="H345" s="34" t="s">
        <v>340</v>
      </c>
      <c r="I345" s="39"/>
    </row>
    <row r="346" spans="1:9" ht="43.2" x14ac:dyDescent="0.25">
      <c r="A346" s="46" t="s">
        <v>1304</v>
      </c>
      <c r="B346" s="46" t="s">
        <v>959</v>
      </c>
      <c r="C346" s="34" t="s">
        <v>638</v>
      </c>
      <c r="D346" s="34" t="s">
        <v>1305</v>
      </c>
      <c r="E346" s="35" t="s">
        <v>582</v>
      </c>
      <c r="F346" s="40" t="s">
        <v>1114</v>
      </c>
      <c r="G346" s="36">
        <v>1</v>
      </c>
      <c r="H346" s="34" t="s">
        <v>340</v>
      </c>
      <c r="I346" s="39"/>
    </row>
    <row r="347" spans="1:9" ht="43.2" x14ac:dyDescent="0.25">
      <c r="A347" s="46" t="s">
        <v>1306</v>
      </c>
      <c r="B347" s="46" t="s">
        <v>959</v>
      </c>
      <c r="C347" s="34" t="s">
        <v>638</v>
      </c>
      <c r="D347" s="34" t="s">
        <v>1063</v>
      </c>
      <c r="E347" s="35" t="s">
        <v>582</v>
      </c>
      <c r="F347" s="40" t="s">
        <v>1114</v>
      </c>
      <c r="G347" s="36">
        <v>1</v>
      </c>
      <c r="H347" s="34" t="s">
        <v>340</v>
      </c>
      <c r="I347" s="39"/>
    </row>
    <row r="348" spans="1:9" x14ac:dyDescent="0.25">
      <c r="A348" s="46" t="s">
        <v>1307</v>
      </c>
      <c r="B348" s="46" t="s">
        <v>959</v>
      </c>
      <c r="C348" s="34" t="s">
        <v>638</v>
      </c>
      <c r="D348" s="34" t="s">
        <v>1308</v>
      </c>
      <c r="E348" s="35" t="s">
        <v>582</v>
      </c>
      <c r="F348" s="40" t="s">
        <v>1128</v>
      </c>
      <c r="G348" s="36">
        <v>1</v>
      </c>
      <c r="H348" s="34" t="s">
        <v>340</v>
      </c>
      <c r="I348" s="39"/>
    </row>
    <row r="349" spans="1:9" x14ac:dyDescent="0.25">
      <c r="A349" s="46" t="s">
        <v>1309</v>
      </c>
      <c r="B349" s="46" t="s">
        <v>959</v>
      </c>
      <c r="C349" s="34" t="s">
        <v>638</v>
      </c>
      <c r="D349" s="34" t="s">
        <v>1310</v>
      </c>
      <c r="E349" s="35" t="s">
        <v>582</v>
      </c>
      <c r="F349" s="40" t="s">
        <v>1128</v>
      </c>
      <c r="G349" s="36">
        <v>1</v>
      </c>
      <c r="H349" s="34" t="s">
        <v>340</v>
      </c>
      <c r="I349" s="39"/>
    </row>
    <row r="350" spans="1:9" x14ac:dyDescent="0.25">
      <c r="A350" s="46" t="s">
        <v>1311</v>
      </c>
      <c r="B350" s="46" t="s">
        <v>959</v>
      </c>
      <c r="C350" s="34" t="s">
        <v>638</v>
      </c>
      <c r="D350" s="34" t="s">
        <v>1312</v>
      </c>
      <c r="E350" s="35" t="s">
        <v>666</v>
      </c>
      <c r="F350" s="40"/>
      <c r="G350" s="36">
        <v>1</v>
      </c>
      <c r="H350" s="34" t="s">
        <v>340</v>
      </c>
      <c r="I350" s="39"/>
    </row>
    <row r="351" spans="1:9" x14ac:dyDescent="0.25">
      <c r="A351" s="46" t="s">
        <v>1313</v>
      </c>
      <c r="B351" s="46" t="s">
        <v>959</v>
      </c>
      <c r="C351" s="34" t="s">
        <v>638</v>
      </c>
      <c r="D351" s="34" t="s">
        <v>1314</v>
      </c>
      <c r="E351" s="35" t="s">
        <v>582</v>
      </c>
      <c r="F351" s="40" t="s">
        <v>1128</v>
      </c>
      <c r="G351" s="36">
        <v>1</v>
      </c>
      <c r="H351" s="34" t="s">
        <v>340</v>
      </c>
      <c r="I351" s="39"/>
    </row>
    <row r="352" spans="1:9" x14ac:dyDescent="0.25">
      <c r="A352" s="46" t="s">
        <v>1315</v>
      </c>
      <c r="B352" s="46" t="s">
        <v>959</v>
      </c>
      <c r="C352" s="34" t="s">
        <v>638</v>
      </c>
      <c r="D352" s="34" t="s">
        <v>1316</v>
      </c>
      <c r="E352" s="35" t="s">
        <v>582</v>
      </c>
      <c r="F352" s="40" t="s">
        <v>1128</v>
      </c>
      <c r="G352" s="36">
        <v>1</v>
      </c>
      <c r="H352" s="34" t="s">
        <v>340</v>
      </c>
      <c r="I352" s="39"/>
    </row>
    <row r="353" spans="1:9" x14ac:dyDescent="0.25">
      <c r="A353" s="46" t="s">
        <v>1317</v>
      </c>
      <c r="B353" s="46" t="s">
        <v>959</v>
      </c>
      <c r="C353" s="34" t="s">
        <v>638</v>
      </c>
      <c r="D353" s="34" t="s">
        <v>1318</v>
      </c>
      <c r="E353" s="35" t="s">
        <v>666</v>
      </c>
      <c r="F353" s="40"/>
      <c r="G353" s="36">
        <v>1</v>
      </c>
      <c r="H353" s="34" t="s">
        <v>340</v>
      </c>
      <c r="I353" s="39"/>
    </row>
    <row r="354" spans="1:9" x14ac:dyDescent="0.25">
      <c r="A354" s="46" t="s">
        <v>1319</v>
      </c>
      <c r="B354" s="46" t="s">
        <v>959</v>
      </c>
      <c r="C354" s="34" t="s">
        <v>638</v>
      </c>
      <c r="D354" s="34" t="s">
        <v>1320</v>
      </c>
      <c r="E354" s="35" t="s">
        <v>582</v>
      </c>
      <c r="F354" s="40" t="s">
        <v>1128</v>
      </c>
      <c r="G354" s="36">
        <v>1</v>
      </c>
      <c r="H354" s="34" t="s">
        <v>340</v>
      </c>
      <c r="I354" s="39"/>
    </row>
    <row r="355" spans="1:9" x14ac:dyDescent="0.25">
      <c r="A355" s="46" t="s">
        <v>1321</v>
      </c>
      <c r="B355" s="46" t="s">
        <v>959</v>
      </c>
      <c r="C355" s="34" t="s">
        <v>638</v>
      </c>
      <c r="D355" s="34" t="s">
        <v>1322</v>
      </c>
      <c r="E355" s="35" t="s">
        <v>582</v>
      </c>
      <c r="F355" s="40" t="s">
        <v>1128</v>
      </c>
      <c r="G355" s="36">
        <v>1</v>
      </c>
      <c r="H355" s="34" t="s">
        <v>340</v>
      </c>
      <c r="I355" s="39"/>
    </row>
    <row r="356" spans="1:9" x14ac:dyDescent="0.25">
      <c r="A356" s="46" t="s">
        <v>1323</v>
      </c>
      <c r="B356" s="46" t="s">
        <v>959</v>
      </c>
      <c r="C356" s="34" t="s">
        <v>638</v>
      </c>
      <c r="D356" s="34" t="s">
        <v>1324</v>
      </c>
      <c r="E356" s="35" t="s">
        <v>666</v>
      </c>
      <c r="F356" s="40"/>
      <c r="G356" s="36">
        <v>1</v>
      </c>
      <c r="H356" s="34" t="s">
        <v>340</v>
      </c>
      <c r="I356" s="39"/>
    </row>
    <row r="357" spans="1:9" x14ac:dyDescent="0.25">
      <c r="A357" s="46" t="s">
        <v>1325</v>
      </c>
      <c r="B357" s="46" t="s">
        <v>959</v>
      </c>
      <c r="C357" s="34" t="s">
        <v>638</v>
      </c>
      <c r="D357" s="34" t="s">
        <v>1326</v>
      </c>
      <c r="E357" s="35" t="s">
        <v>716</v>
      </c>
      <c r="F357" s="40" t="s">
        <v>1128</v>
      </c>
      <c r="G357" s="36">
        <v>1</v>
      </c>
      <c r="H357" s="34" t="s">
        <v>340</v>
      </c>
      <c r="I357" s="39"/>
    </row>
    <row r="358" spans="1:9" x14ac:dyDescent="0.25">
      <c r="A358" s="46" t="s">
        <v>1327</v>
      </c>
      <c r="B358" s="46" t="s">
        <v>959</v>
      </c>
      <c r="C358" s="34" t="s">
        <v>638</v>
      </c>
      <c r="D358" s="34" t="s">
        <v>1328</v>
      </c>
      <c r="E358" s="35" t="s">
        <v>716</v>
      </c>
      <c r="F358" s="40" t="s">
        <v>1128</v>
      </c>
      <c r="G358" s="36">
        <v>1</v>
      </c>
      <c r="H358" s="34" t="s">
        <v>340</v>
      </c>
      <c r="I358" s="39"/>
    </row>
    <row r="359" spans="1:9" x14ac:dyDescent="0.25">
      <c r="A359" s="46" t="s">
        <v>1329</v>
      </c>
      <c r="B359" s="46" t="s">
        <v>959</v>
      </c>
      <c r="C359" s="34" t="s">
        <v>638</v>
      </c>
      <c r="D359" s="34" t="s">
        <v>1330</v>
      </c>
      <c r="E359" s="35" t="s">
        <v>582</v>
      </c>
      <c r="F359" s="40" t="s">
        <v>1128</v>
      </c>
      <c r="G359" s="36">
        <v>1</v>
      </c>
      <c r="H359" s="34" t="s">
        <v>340</v>
      </c>
      <c r="I359" s="39"/>
    </row>
    <row r="360" spans="1:9" x14ac:dyDescent="0.25">
      <c r="A360" s="46" t="s">
        <v>1331</v>
      </c>
      <c r="B360" s="46" t="s">
        <v>959</v>
      </c>
      <c r="C360" s="34" t="s">
        <v>638</v>
      </c>
      <c r="D360" s="34" t="s">
        <v>1332</v>
      </c>
      <c r="E360" s="35" t="s">
        <v>582</v>
      </c>
      <c r="F360" s="40" t="s">
        <v>1128</v>
      </c>
      <c r="G360" s="36">
        <v>1</v>
      </c>
      <c r="H360" s="34" t="s">
        <v>340</v>
      </c>
      <c r="I360" s="39"/>
    </row>
    <row r="361" spans="1:9" x14ac:dyDescent="0.25">
      <c r="A361" s="46" t="s">
        <v>1333</v>
      </c>
      <c r="B361" s="46" t="s">
        <v>959</v>
      </c>
      <c r="C361" s="34" t="s">
        <v>638</v>
      </c>
      <c r="D361" s="34" t="s">
        <v>1334</v>
      </c>
      <c r="E361" s="35" t="s">
        <v>716</v>
      </c>
      <c r="F361" s="40" t="s">
        <v>1128</v>
      </c>
      <c r="G361" s="36">
        <v>1</v>
      </c>
      <c r="H361" s="34" t="s">
        <v>340</v>
      </c>
      <c r="I361" s="39"/>
    </row>
    <row r="362" spans="1:9" x14ac:dyDescent="0.25">
      <c r="A362" s="46" t="s">
        <v>1335</v>
      </c>
      <c r="B362" s="46" t="s">
        <v>959</v>
      </c>
      <c r="C362" s="34" t="s">
        <v>638</v>
      </c>
      <c r="D362" s="34" t="s">
        <v>1336</v>
      </c>
      <c r="E362" s="35" t="s">
        <v>716</v>
      </c>
      <c r="F362" s="40" t="s">
        <v>1128</v>
      </c>
      <c r="G362" s="36">
        <v>1</v>
      </c>
      <c r="H362" s="34" t="s">
        <v>340</v>
      </c>
      <c r="I362" s="39"/>
    </row>
    <row r="363" spans="1:9" x14ac:dyDescent="0.25">
      <c r="A363" s="46" t="s">
        <v>1337</v>
      </c>
      <c r="B363" s="46" t="s">
        <v>959</v>
      </c>
      <c r="C363" s="34" t="s">
        <v>638</v>
      </c>
      <c r="D363" s="34" t="s">
        <v>1338</v>
      </c>
      <c r="E363" s="35" t="s">
        <v>582</v>
      </c>
      <c r="F363" s="40" t="s">
        <v>1128</v>
      </c>
      <c r="G363" s="36">
        <v>1</v>
      </c>
      <c r="H363" s="34" t="s">
        <v>340</v>
      </c>
      <c r="I363" s="39"/>
    </row>
    <row r="364" spans="1:9" x14ac:dyDescent="0.25">
      <c r="A364" s="46" t="s">
        <v>1339</v>
      </c>
      <c r="B364" s="46" t="s">
        <v>959</v>
      </c>
      <c r="C364" s="34" t="s">
        <v>638</v>
      </c>
      <c r="D364" s="34" t="s">
        <v>1340</v>
      </c>
      <c r="E364" s="35" t="s">
        <v>582</v>
      </c>
      <c r="F364" s="40" t="s">
        <v>1128</v>
      </c>
      <c r="G364" s="36">
        <v>1</v>
      </c>
      <c r="H364" s="34" t="s">
        <v>340</v>
      </c>
      <c r="I364" s="39"/>
    </row>
    <row r="365" spans="1:9" x14ac:dyDescent="0.25">
      <c r="A365" s="46" t="s">
        <v>1341</v>
      </c>
      <c r="B365" s="46" t="s">
        <v>959</v>
      </c>
      <c r="C365" s="34" t="s">
        <v>638</v>
      </c>
      <c r="D365" s="34" t="s">
        <v>1342</v>
      </c>
      <c r="E365" s="35" t="s">
        <v>666</v>
      </c>
      <c r="F365" s="40"/>
      <c r="G365" s="36">
        <v>1</v>
      </c>
      <c r="H365" s="34" t="s">
        <v>340</v>
      </c>
      <c r="I365" s="39"/>
    </row>
    <row r="366" spans="1:9" ht="28.8" x14ac:dyDescent="0.25">
      <c r="A366" s="46" t="s">
        <v>1343</v>
      </c>
      <c r="B366" s="46" t="s">
        <v>959</v>
      </c>
      <c r="C366" s="34" t="s">
        <v>638</v>
      </c>
      <c r="D366" s="34" t="s">
        <v>1344</v>
      </c>
      <c r="E366" s="35" t="s">
        <v>640</v>
      </c>
      <c r="F366" s="40" t="s">
        <v>1218</v>
      </c>
      <c r="G366" s="36">
        <v>1</v>
      </c>
      <c r="H366" s="34" t="s">
        <v>340</v>
      </c>
      <c r="I366" s="39"/>
    </row>
    <row r="367" spans="1:9" x14ac:dyDescent="0.25">
      <c r="A367" s="46" t="s">
        <v>1345</v>
      </c>
      <c r="B367" s="46" t="s">
        <v>959</v>
      </c>
      <c r="C367" s="34" t="s">
        <v>638</v>
      </c>
      <c r="D367" s="34" t="s">
        <v>1346</v>
      </c>
      <c r="E367" s="35" t="s">
        <v>640</v>
      </c>
      <c r="F367" s="40" t="s">
        <v>1128</v>
      </c>
      <c r="G367" s="36">
        <v>1</v>
      </c>
      <c r="H367" s="34" t="s">
        <v>340</v>
      </c>
      <c r="I367" s="39"/>
    </row>
    <row r="368" spans="1:9" x14ac:dyDescent="0.25">
      <c r="A368" s="46" t="s">
        <v>1347</v>
      </c>
      <c r="B368" s="46" t="s">
        <v>959</v>
      </c>
      <c r="C368" s="34" t="s">
        <v>638</v>
      </c>
      <c r="D368" s="34" t="s">
        <v>1348</v>
      </c>
      <c r="E368" s="35" t="s">
        <v>640</v>
      </c>
      <c r="F368" s="40" t="s">
        <v>1128</v>
      </c>
      <c r="G368" s="36">
        <v>1</v>
      </c>
      <c r="H368" s="34" t="s">
        <v>340</v>
      </c>
      <c r="I368" s="39"/>
    </row>
    <row r="369" spans="1:9" ht="28.8" x14ac:dyDescent="0.25">
      <c r="A369" s="46" t="s">
        <v>1349</v>
      </c>
      <c r="B369" s="46" t="s">
        <v>959</v>
      </c>
      <c r="C369" s="34" t="s">
        <v>638</v>
      </c>
      <c r="D369" s="34" t="s">
        <v>1350</v>
      </c>
      <c r="E369" s="35" t="s">
        <v>640</v>
      </c>
      <c r="F369" s="40" t="s">
        <v>1218</v>
      </c>
      <c r="G369" s="36">
        <v>1</v>
      </c>
      <c r="H369" s="34" t="s">
        <v>340</v>
      </c>
      <c r="I369" s="39"/>
    </row>
    <row r="370" spans="1:9" ht="43.2" x14ac:dyDescent="0.25">
      <c r="A370" s="46" t="s">
        <v>1351</v>
      </c>
      <c r="B370" s="46" t="s">
        <v>959</v>
      </c>
      <c r="C370" s="34" t="s">
        <v>638</v>
      </c>
      <c r="D370" s="34" t="s">
        <v>1352</v>
      </c>
      <c r="E370" s="35" t="s">
        <v>582</v>
      </c>
      <c r="F370" s="40" t="s">
        <v>1114</v>
      </c>
      <c r="G370" s="36">
        <v>1</v>
      </c>
      <c r="H370" s="34" t="s">
        <v>340</v>
      </c>
      <c r="I370" s="39"/>
    </row>
    <row r="371" spans="1:9" ht="43.2" x14ac:dyDescent="0.25">
      <c r="A371" s="46" t="s">
        <v>1353</v>
      </c>
      <c r="B371" s="46" t="s">
        <v>959</v>
      </c>
      <c r="C371" s="34" t="s">
        <v>638</v>
      </c>
      <c r="D371" s="34" t="s">
        <v>1354</v>
      </c>
      <c r="E371" s="35" t="s">
        <v>582</v>
      </c>
      <c r="F371" s="40" t="s">
        <v>1114</v>
      </c>
      <c r="G371" s="36">
        <v>1</v>
      </c>
      <c r="H371" s="34" t="s">
        <v>340</v>
      </c>
      <c r="I371" s="39"/>
    </row>
    <row r="372" spans="1:9" ht="43.2" x14ac:dyDescent="0.25">
      <c r="A372" s="46" t="s">
        <v>1355</v>
      </c>
      <c r="B372" s="46" t="s">
        <v>959</v>
      </c>
      <c r="C372" s="34" t="s">
        <v>638</v>
      </c>
      <c r="D372" s="34" t="s">
        <v>1356</v>
      </c>
      <c r="E372" s="35" t="s">
        <v>582</v>
      </c>
      <c r="F372" s="40" t="s">
        <v>1114</v>
      </c>
      <c r="G372" s="36">
        <v>1</v>
      </c>
      <c r="H372" s="34" t="s">
        <v>340</v>
      </c>
      <c r="I372" s="39"/>
    </row>
    <row r="373" spans="1:9" ht="43.2" x14ac:dyDescent="0.25">
      <c r="A373" s="46" t="s">
        <v>1357</v>
      </c>
      <c r="B373" s="46" t="s">
        <v>959</v>
      </c>
      <c r="C373" s="34" t="s">
        <v>638</v>
      </c>
      <c r="D373" s="34" t="s">
        <v>1358</v>
      </c>
      <c r="E373" s="35" t="s">
        <v>582</v>
      </c>
      <c r="F373" s="40" t="s">
        <v>1114</v>
      </c>
      <c r="G373" s="36">
        <v>1</v>
      </c>
      <c r="H373" s="34" t="s">
        <v>340</v>
      </c>
      <c r="I373" s="39"/>
    </row>
    <row r="374" spans="1:9" ht="43.2" x14ac:dyDescent="0.25">
      <c r="A374" s="46" t="s">
        <v>1359</v>
      </c>
      <c r="B374" s="46" t="s">
        <v>959</v>
      </c>
      <c r="C374" s="34" t="s">
        <v>638</v>
      </c>
      <c r="D374" s="34" t="s">
        <v>1360</v>
      </c>
      <c r="E374" s="35" t="s">
        <v>640</v>
      </c>
      <c r="F374" s="40" t="s">
        <v>1123</v>
      </c>
      <c r="G374" s="36">
        <v>1</v>
      </c>
      <c r="H374" s="34" t="s">
        <v>340</v>
      </c>
      <c r="I374" s="39"/>
    </row>
    <row r="375" spans="1:9" x14ac:dyDescent="0.25">
      <c r="A375" s="46" t="s">
        <v>1361</v>
      </c>
      <c r="B375" s="46" t="s">
        <v>959</v>
      </c>
      <c r="C375" s="34" t="s">
        <v>638</v>
      </c>
      <c r="D375" s="34" t="s">
        <v>1362</v>
      </c>
      <c r="E375" s="35" t="s">
        <v>640</v>
      </c>
      <c r="F375" s="40" t="s">
        <v>1128</v>
      </c>
      <c r="G375" s="36">
        <v>1</v>
      </c>
      <c r="H375" s="34" t="s">
        <v>340</v>
      </c>
      <c r="I375" s="39"/>
    </row>
    <row r="376" spans="1:9" x14ac:dyDescent="0.25">
      <c r="A376" s="46" t="s">
        <v>1363</v>
      </c>
      <c r="B376" s="46" t="s">
        <v>959</v>
      </c>
      <c r="C376" s="34" t="s">
        <v>638</v>
      </c>
      <c r="D376" s="34" t="s">
        <v>1364</v>
      </c>
      <c r="E376" s="35" t="s">
        <v>640</v>
      </c>
      <c r="F376" s="40" t="s">
        <v>1128</v>
      </c>
      <c r="G376" s="36">
        <v>1</v>
      </c>
      <c r="H376" s="34" t="s">
        <v>340</v>
      </c>
      <c r="I376" s="39"/>
    </row>
    <row r="377" spans="1:9" ht="28.8" x14ac:dyDescent="0.25">
      <c r="A377" s="46" t="s">
        <v>1365</v>
      </c>
      <c r="B377" s="46" t="s">
        <v>959</v>
      </c>
      <c r="C377" s="34" t="s">
        <v>638</v>
      </c>
      <c r="D377" s="34" t="s">
        <v>1366</v>
      </c>
      <c r="E377" s="35" t="s">
        <v>640</v>
      </c>
      <c r="F377" s="40" t="s">
        <v>1218</v>
      </c>
      <c r="G377" s="36">
        <v>1</v>
      </c>
      <c r="H377" s="34" t="s">
        <v>340</v>
      </c>
      <c r="I377" s="39"/>
    </row>
    <row r="378" spans="1:9" ht="28.8" x14ac:dyDescent="0.25">
      <c r="A378" s="46" t="s">
        <v>1367</v>
      </c>
      <c r="B378" s="46" t="s">
        <v>959</v>
      </c>
      <c r="C378" s="34" t="s">
        <v>638</v>
      </c>
      <c r="D378" s="34" t="s">
        <v>1368</v>
      </c>
      <c r="E378" s="35" t="s">
        <v>640</v>
      </c>
      <c r="F378" s="40" t="s">
        <v>1369</v>
      </c>
      <c r="G378" s="36">
        <v>1</v>
      </c>
      <c r="H378" s="34" t="s">
        <v>340</v>
      </c>
      <c r="I378" s="39"/>
    </row>
    <row r="379" spans="1:9" ht="28.8" x14ac:dyDescent="0.25">
      <c r="A379" s="46" t="s">
        <v>1370</v>
      </c>
      <c r="B379" s="46" t="s">
        <v>959</v>
      </c>
      <c r="C379" s="34" t="s">
        <v>638</v>
      </c>
      <c r="D379" s="34" t="s">
        <v>1371</v>
      </c>
      <c r="E379" s="35" t="s">
        <v>640</v>
      </c>
      <c r="F379" s="40" t="s">
        <v>1369</v>
      </c>
      <c r="G379" s="36">
        <v>1</v>
      </c>
      <c r="H379" s="34" t="s">
        <v>340</v>
      </c>
      <c r="I379" s="39"/>
    </row>
    <row r="380" spans="1:9" ht="28.8" x14ac:dyDescent="0.25">
      <c r="A380" s="46" t="s">
        <v>1372</v>
      </c>
      <c r="B380" s="46" t="s">
        <v>959</v>
      </c>
      <c r="C380" s="34" t="s">
        <v>638</v>
      </c>
      <c r="D380" s="34" t="s">
        <v>1373</v>
      </c>
      <c r="E380" s="35" t="s">
        <v>640</v>
      </c>
      <c r="F380" s="40" t="s">
        <v>1369</v>
      </c>
      <c r="G380" s="36">
        <v>1</v>
      </c>
      <c r="H380" s="34" t="s">
        <v>340</v>
      </c>
      <c r="I380" s="39"/>
    </row>
    <row r="381" spans="1:9" ht="43.2" x14ac:dyDescent="0.25">
      <c r="A381" s="46" t="s">
        <v>1374</v>
      </c>
      <c r="B381" s="46" t="s">
        <v>959</v>
      </c>
      <c r="C381" s="34" t="s">
        <v>638</v>
      </c>
      <c r="D381" s="34" t="s">
        <v>1375</v>
      </c>
      <c r="E381" s="35" t="s">
        <v>582</v>
      </c>
      <c r="F381" s="40" t="s">
        <v>1114</v>
      </c>
      <c r="G381" s="36">
        <v>1</v>
      </c>
      <c r="H381" s="34" t="s">
        <v>340</v>
      </c>
      <c r="I381" s="39"/>
    </row>
    <row r="382" spans="1:9" ht="43.2" x14ac:dyDescent="0.25">
      <c r="A382" s="46" t="s">
        <v>1376</v>
      </c>
      <c r="B382" s="46" t="s">
        <v>959</v>
      </c>
      <c r="C382" s="34" t="s">
        <v>638</v>
      </c>
      <c r="D382" s="34" t="s">
        <v>1377</v>
      </c>
      <c r="E382" s="35" t="s">
        <v>640</v>
      </c>
      <c r="F382" s="40" t="s">
        <v>1114</v>
      </c>
      <c r="G382" s="36">
        <v>1</v>
      </c>
      <c r="H382" s="34" t="s">
        <v>340</v>
      </c>
      <c r="I382" s="39"/>
    </row>
    <row r="383" spans="1:9" ht="43.2" x14ac:dyDescent="0.25">
      <c r="A383" s="46" t="s">
        <v>1378</v>
      </c>
      <c r="B383" s="46" t="s">
        <v>959</v>
      </c>
      <c r="C383" s="34" t="s">
        <v>638</v>
      </c>
      <c r="D383" s="34" t="s">
        <v>1379</v>
      </c>
      <c r="E383" s="35" t="s">
        <v>582</v>
      </c>
      <c r="F383" s="40" t="s">
        <v>1114</v>
      </c>
      <c r="G383" s="36">
        <v>1</v>
      </c>
      <c r="H383" s="34" t="s">
        <v>340</v>
      </c>
      <c r="I383" s="39"/>
    </row>
    <row r="384" spans="1:9" ht="43.2" x14ac:dyDescent="0.25">
      <c r="A384" s="46" t="s">
        <v>1380</v>
      </c>
      <c r="B384" s="46" t="s">
        <v>959</v>
      </c>
      <c r="C384" s="34" t="s">
        <v>638</v>
      </c>
      <c r="D384" s="34" t="s">
        <v>1381</v>
      </c>
      <c r="E384" s="35" t="s">
        <v>640</v>
      </c>
      <c r="F384" s="40" t="s">
        <v>1114</v>
      </c>
      <c r="G384" s="36">
        <v>1</v>
      </c>
      <c r="H384" s="34" t="s">
        <v>340</v>
      </c>
      <c r="I384" s="39"/>
    </row>
    <row r="385" spans="1:9" ht="43.2" x14ac:dyDescent="0.25">
      <c r="A385" s="46" t="s">
        <v>1382</v>
      </c>
      <c r="B385" s="46" t="s">
        <v>959</v>
      </c>
      <c r="C385" s="34" t="s">
        <v>638</v>
      </c>
      <c r="D385" s="34" t="s">
        <v>1383</v>
      </c>
      <c r="E385" s="35" t="s">
        <v>582</v>
      </c>
      <c r="F385" s="40" t="s">
        <v>1114</v>
      </c>
      <c r="G385" s="36">
        <v>1</v>
      </c>
      <c r="H385" s="34" t="s">
        <v>340</v>
      </c>
      <c r="I385" s="39"/>
    </row>
    <row r="386" spans="1:9" ht="43.2" x14ac:dyDescent="0.25">
      <c r="A386" s="46" t="s">
        <v>1384</v>
      </c>
      <c r="B386" s="46" t="s">
        <v>959</v>
      </c>
      <c r="C386" s="34" t="s">
        <v>638</v>
      </c>
      <c r="D386" s="34" t="s">
        <v>1385</v>
      </c>
      <c r="E386" s="35" t="s">
        <v>640</v>
      </c>
      <c r="F386" s="40" t="s">
        <v>1114</v>
      </c>
      <c r="G386" s="36">
        <v>1</v>
      </c>
      <c r="H386" s="34" t="s">
        <v>340</v>
      </c>
      <c r="I386" s="39"/>
    </row>
    <row r="387" spans="1:9" ht="43.2" x14ac:dyDescent="0.25">
      <c r="A387" s="46" t="s">
        <v>1386</v>
      </c>
      <c r="B387" s="46" t="s">
        <v>959</v>
      </c>
      <c r="C387" s="34" t="s">
        <v>638</v>
      </c>
      <c r="D387" s="34" t="s">
        <v>1387</v>
      </c>
      <c r="E387" s="35" t="s">
        <v>582</v>
      </c>
      <c r="F387" s="40" t="s">
        <v>1114</v>
      </c>
      <c r="G387" s="36">
        <v>1</v>
      </c>
      <c r="H387" s="34" t="s">
        <v>340</v>
      </c>
      <c r="I387" s="39"/>
    </row>
    <row r="388" spans="1:9" ht="43.2" x14ac:dyDescent="0.25">
      <c r="A388" s="46" t="s">
        <v>1388</v>
      </c>
      <c r="B388" s="46" t="s">
        <v>959</v>
      </c>
      <c r="C388" s="34" t="s">
        <v>638</v>
      </c>
      <c r="D388" s="34" t="s">
        <v>1389</v>
      </c>
      <c r="E388" s="35" t="s">
        <v>640</v>
      </c>
      <c r="F388" s="40" t="s">
        <v>1114</v>
      </c>
      <c r="G388" s="36">
        <v>1</v>
      </c>
      <c r="H388" s="34" t="s">
        <v>340</v>
      </c>
      <c r="I388" s="39"/>
    </row>
    <row r="389" spans="1:9" ht="43.2" x14ac:dyDescent="0.25">
      <c r="A389" s="46" t="s">
        <v>1390</v>
      </c>
      <c r="B389" s="46" t="s">
        <v>959</v>
      </c>
      <c r="C389" s="34" t="s">
        <v>638</v>
      </c>
      <c r="D389" s="34" t="s">
        <v>1391</v>
      </c>
      <c r="E389" s="35" t="s">
        <v>582</v>
      </c>
      <c r="F389" s="40" t="s">
        <v>1114</v>
      </c>
      <c r="G389" s="36">
        <v>1</v>
      </c>
      <c r="H389" s="34" t="s">
        <v>340</v>
      </c>
      <c r="I389" s="39"/>
    </row>
    <row r="390" spans="1:9" ht="43.2" x14ac:dyDescent="0.25">
      <c r="A390" s="46" t="s">
        <v>1392</v>
      </c>
      <c r="B390" s="46" t="s">
        <v>959</v>
      </c>
      <c r="C390" s="34" t="s">
        <v>638</v>
      </c>
      <c r="D390" s="34" t="s">
        <v>1393</v>
      </c>
      <c r="E390" s="35" t="s">
        <v>640</v>
      </c>
      <c r="F390" s="40" t="s">
        <v>1114</v>
      </c>
      <c r="G390" s="36">
        <v>1</v>
      </c>
      <c r="H390" s="34" t="s">
        <v>340</v>
      </c>
      <c r="I390" s="39"/>
    </row>
    <row r="391" spans="1:9" ht="43.2" x14ac:dyDescent="0.25">
      <c r="A391" s="46" t="s">
        <v>1394</v>
      </c>
      <c r="B391" s="46" t="s">
        <v>959</v>
      </c>
      <c r="C391" s="34" t="s">
        <v>638</v>
      </c>
      <c r="D391" s="34" t="s">
        <v>1395</v>
      </c>
      <c r="E391" s="35" t="s">
        <v>677</v>
      </c>
      <c r="F391" s="40" t="s">
        <v>1114</v>
      </c>
      <c r="G391" s="36">
        <v>1</v>
      </c>
      <c r="H391" s="34" t="s">
        <v>340</v>
      </c>
      <c r="I391" s="39"/>
    </row>
    <row r="392" spans="1:9" ht="43.2" x14ac:dyDescent="0.25">
      <c r="A392" s="46" t="s">
        <v>1396</v>
      </c>
      <c r="B392" s="46" t="s">
        <v>959</v>
      </c>
      <c r="C392" s="34" t="s">
        <v>638</v>
      </c>
      <c r="D392" s="34" t="s">
        <v>1397</v>
      </c>
      <c r="E392" s="35" t="s">
        <v>677</v>
      </c>
      <c r="F392" s="40" t="s">
        <v>1114</v>
      </c>
      <c r="G392" s="36">
        <v>1</v>
      </c>
      <c r="H392" s="34" t="s">
        <v>340</v>
      </c>
      <c r="I392" s="39"/>
    </row>
    <row r="393" spans="1:9" ht="43.2" x14ac:dyDescent="0.25">
      <c r="A393" s="46" t="s">
        <v>1398</v>
      </c>
      <c r="B393" s="46" t="s">
        <v>959</v>
      </c>
      <c r="C393" s="34" t="s">
        <v>638</v>
      </c>
      <c r="D393" s="34" t="s">
        <v>1399</v>
      </c>
      <c r="E393" s="35" t="s">
        <v>677</v>
      </c>
      <c r="F393" s="40" t="s">
        <v>1114</v>
      </c>
      <c r="G393" s="36">
        <v>1</v>
      </c>
      <c r="H393" s="34" t="s">
        <v>340</v>
      </c>
      <c r="I393" s="39"/>
    </row>
    <row r="394" spans="1:9" ht="43.2" x14ac:dyDescent="0.25">
      <c r="A394" s="46" t="s">
        <v>1400</v>
      </c>
      <c r="B394" s="46" t="s">
        <v>959</v>
      </c>
      <c r="C394" s="34" t="s">
        <v>638</v>
      </c>
      <c r="D394" s="34" t="s">
        <v>1401</v>
      </c>
      <c r="E394" s="35" t="s">
        <v>677</v>
      </c>
      <c r="F394" s="40" t="s">
        <v>1114</v>
      </c>
      <c r="G394" s="36">
        <v>1</v>
      </c>
      <c r="H394" s="34" t="s">
        <v>340</v>
      </c>
      <c r="I394" s="39"/>
    </row>
    <row r="395" spans="1:9" ht="43.2" x14ac:dyDescent="0.25">
      <c r="A395" s="46" t="s">
        <v>1402</v>
      </c>
      <c r="B395" s="46" t="s">
        <v>959</v>
      </c>
      <c r="C395" s="34" t="s">
        <v>638</v>
      </c>
      <c r="D395" s="34" t="s">
        <v>1403</v>
      </c>
      <c r="E395" s="35" t="s">
        <v>677</v>
      </c>
      <c r="F395" s="40" t="s">
        <v>1114</v>
      </c>
      <c r="G395" s="36">
        <v>1</v>
      </c>
      <c r="H395" s="34" t="s">
        <v>340</v>
      </c>
      <c r="I395" s="39"/>
    </row>
    <row r="396" spans="1:9" ht="43.2" x14ac:dyDescent="0.25">
      <c r="A396" s="46" t="s">
        <v>1404</v>
      </c>
      <c r="B396" s="46" t="s">
        <v>959</v>
      </c>
      <c r="C396" s="34" t="s">
        <v>638</v>
      </c>
      <c r="D396" s="34" t="s">
        <v>1405</v>
      </c>
      <c r="E396" s="35" t="s">
        <v>677</v>
      </c>
      <c r="F396" s="40" t="s">
        <v>1114</v>
      </c>
      <c r="G396" s="36">
        <v>1</v>
      </c>
      <c r="H396" s="34" t="s">
        <v>340</v>
      </c>
      <c r="I396" s="39"/>
    </row>
    <row r="397" spans="1:9" ht="43.2" x14ac:dyDescent="0.25">
      <c r="A397" s="46" t="s">
        <v>1406</v>
      </c>
      <c r="B397" s="46" t="s">
        <v>959</v>
      </c>
      <c r="C397" s="34" t="s">
        <v>638</v>
      </c>
      <c r="D397" s="34" t="s">
        <v>1407</v>
      </c>
      <c r="E397" s="35" t="s">
        <v>677</v>
      </c>
      <c r="F397" s="40" t="s">
        <v>1114</v>
      </c>
      <c r="G397" s="36">
        <v>1</v>
      </c>
      <c r="H397" s="34" t="s">
        <v>340</v>
      </c>
      <c r="I397" s="39"/>
    </row>
    <row r="398" spans="1:9" ht="43.2" x14ac:dyDescent="0.25">
      <c r="A398" s="46" t="s">
        <v>1408</v>
      </c>
      <c r="B398" s="46" t="s">
        <v>959</v>
      </c>
      <c r="C398" s="34" t="s">
        <v>638</v>
      </c>
      <c r="D398" s="34" t="s">
        <v>1409</v>
      </c>
      <c r="E398" s="35" t="s">
        <v>677</v>
      </c>
      <c r="F398" s="40" t="s">
        <v>1114</v>
      </c>
      <c r="G398" s="36">
        <v>1</v>
      </c>
      <c r="H398" s="34" t="s">
        <v>340</v>
      </c>
      <c r="I398" s="39"/>
    </row>
    <row r="399" spans="1:9" ht="43.2" x14ac:dyDescent="0.25">
      <c r="A399" s="46" t="s">
        <v>1410</v>
      </c>
      <c r="B399" s="46" t="s">
        <v>959</v>
      </c>
      <c r="C399" s="34" t="s">
        <v>638</v>
      </c>
      <c r="D399" s="34" t="s">
        <v>1411</v>
      </c>
      <c r="E399" s="35" t="s">
        <v>677</v>
      </c>
      <c r="F399" s="40" t="s">
        <v>1114</v>
      </c>
      <c r="G399" s="36">
        <v>1</v>
      </c>
      <c r="H399" s="34" t="s">
        <v>340</v>
      </c>
      <c r="I399" s="39"/>
    </row>
    <row r="400" spans="1:9" ht="43.2" x14ac:dyDescent="0.25">
      <c r="A400" s="46" t="s">
        <v>1412</v>
      </c>
      <c r="B400" s="46" t="s">
        <v>959</v>
      </c>
      <c r="C400" s="34" t="s">
        <v>638</v>
      </c>
      <c r="D400" s="34" t="s">
        <v>1413</v>
      </c>
      <c r="E400" s="35" t="s">
        <v>677</v>
      </c>
      <c r="F400" s="40" t="s">
        <v>1114</v>
      </c>
      <c r="G400" s="36">
        <v>1</v>
      </c>
      <c r="H400" s="34" t="s">
        <v>340</v>
      </c>
      <c r="I400" s="39"/>
    </row>
    <row r="401" spans="1:9" ht="43.2" x14ac:dyDescent="0.25">
      <c r="A401" s="46" t="s">
        <v>1414</v>
      </c>
      <c r="B401" s="46" t="s">
        <v>959</v>
      </c>
      <c r="C401" s="34" t="s">
        <v>638</v>
      </c>
      <c r="D401" s="34" t="s">
        <v>1415</v>
      </c>
      <c r="E401" s="35" t="s">
        <v>677</v>
      </c>
      <c r="F401" s="40" t="s">
        <v>1114</v>
      </c>
      <c r="G401" s="36">
        <v>1</v>
      </c>
      <c r="H401" s="34" t="s">
        <v>340</v>
      </c>
      <c r="I401" s="39"/>
    </row>
    <row r="402" spans="1:9" ht="43.2" x14ac:dyDescent="0.25">
      <c r="A402" s="46" t="s">
        <v>1416</v>
      </c>
      <c r="B402" s="46" t="s">
        <v>959</v>
      </c>
      <c r="C402" s="34" t="s">
        <v>638</v>
      </c>
      <c r="D402" s="34" t="s">
        <v>1417</v>
      </c>
      <c r="E402" s="35" t="s">
        <v>677</v>
      </c>
      <c r="F402" s="40" t="s">
        <v>1114</v>
      </c>
      <c r="G402" s="36">
        <v>1</v>
      </c>
      <c r="H402" s="34" t="s">
        <v>340</v>
      </c>
      <c r="I402" s="39"/>
    </row>
    <row r="403" spans="1:9" ht="28.8" x14ac:dyDescent="0.25">
      <c r="A403" s="46" t="s">
        <v>1418</v>
      </c>
      <c r="B403" s="46" t="s">
        <v>959</v>
      </c>
      <c r="C403" s="34" t="s">
        <v>638</v>
      </c>
      <c r="D403" s="35" t="s">
        <v>1419</v>
      </c>
      <c r="E403" s="35" t="s">
        <v>640</v>
      </c>
      <c r="F403" s="40" t="s">
        <v>1369</v>
      </c>
      <c r="G403" s="36">
        <v>35</v>
      </c>
      <c r="H403" s="34" t="s">
        <v>340</v>
      </c>
      <c r="I403" s="39"/>
    </row>
    <row r="404" spans="1:9" ht="28.8" x14ac:dyDescent="0.25">
      <c r="A404" s="46" t="s">
        <v>1420</v>
      </c>
      <c r="B404" s="46" t="s">
        <v>959</v>
      </c>
      <c r="C404" s="34" t="s">
        <v>638</v>
      </c>
      <c r="D404" s="35" t="s">
        <v>1421</v>
      </c>
      <c r="E404" s="35" t="s">
        <v>640</v>
      </c>
      <c r="F404" s="40" t="s">
        <v>1369</v>
      </c>
      <c r="G404" s="36">
        <v>34</v>
      </c>
      <c r="H404" s="34" t="s">
        <v>340</v>
      </c>
      <c r="I404" s="39"/>
    </row>
    <row r="405" spans="1:9" ht="28.8" x14ac:dyDescent="0.25">
      <c r="A405" s="46" t="s">
        <v>1422</v>
      </c>
      <c r="B405" s="46" t="s">
        <v>959</v>
      </c>
      <c r="C405" s="34" t="s">
        <v>638</v>
      </c>
      <c r="D405" s="34" t="s">
        <v>1423</v>
      </c>
      <c r="E405" s="35" t="s">
        <v>640</v>
      </c>
      <c r="F405" s="40" t="s">
        <v>1424</v>
      </c>
      <c r="G405" s="36">
        <v>1</v>
      </c>
      <c r="H405" s="34" t="s">
        <v>340</v>
      </c>
      <c r="I405" s="39"/>
    </row>
    <row r="406" spans="1:9" ht="28.8" x14ac:dyDescent="0.25">
      <c r="A406" s="46" t="s">
        <v>1425</v>
      </c>
      <c r="B406" s="46" t="s">
        <v>959</v>
      </c>
      <c r="C406" s="34" t="s">
        <v>638</v>
      </c>
      <c r="D406" s="34" t="s">
        <v>1426</v>
      </c>
      <c r="E406" s="35" t="s">
        <v>640</v>
      </c>
      <c r="F406" s="40" t="s">
        <v>1369</v>
      </c>
      <c r="G406" s="36">
        <v>1</v>
      </c>
      <c r="H406" s="34" t="s">
        <v>340</v>
      </c>
      <c r="I406" s="39"/>
    </row>
    <row r="407" spans="1:9" x14ac:dyDescent="0.25">
      <c r="A407" s="46" t="s">
        <v>1427</v>
      </c>
      <c r="B407" s="46" t="s">
        <v>959</v>
      </c>
      <c r="C407" s="34" t="s">
        <v>638</v>
      </c>
      <c r="D407" s="34" t="s">
        <v>1428</v>
      </c>
      <c r="E407" s="35" t="s">
        <v>716</v>
      </c>
      <c r="F407" s="40" t="s">
        <v>1137</v>
      </c>
      <c r="G407" s="36">
        <v>1</v>
      </c>
      <c r="H407" s="34" t="s">
        <v>340</v>
      </c>
      <c r="I407" s="39"/>
    </row>
    <row r="408" spans="1:9" x14ac:dyDescent="0.25">
      <c r="A408" s="46" t="s">
        <v>1429</v>
      </c>
      <c r="B408" s="46" t="s">
        <v>959</v>
      </c>
      <c r="C408" s="34" t="s">
        <v>638</v>
      </c>
      <c r="D408" s="34" t="s">
        <v>1430</v>
      </c>
      <c r="E408" s="35" t="s">
        <v>716</v>
      </c>
      <c r="F408" s="40" t="s">
        <v>1128</v>
      </c>
      <c r="G408" s="36">
        <v>1</v>
      </c>
      <c r="H408" s="34" t="s">
        <v>340</v>
      </c>
      <c r="I408" s="39"/>
    </row>
    <row r="409" spans="1:9" x14ac:dyDescent="0.25">
      <c r="A409" s="46" t="s">
        <v>1431</v>
      </c>
      <c r="B409" s="46" t="s">
        <v>959</v>
      </c>
      <c r="C409" s="34" t="s">
        <v>638</v>
      </c>
      <c r="D409" s="34" t="s">
        <v>1432</v>
      </c>
      <c r="E409" s="35" t="s">
        <v>716</v>
      </c>
      <c r="F409" s="40" t="s">
        <v>1128</v>
      </c>
      <c r="G409" s="36">
        <v>1</v>
      </c>
      <c r="H409" s="34" t="s">
        <v>340</v>
      </c>
      <c r="I409" s="39"/>
    </row>
    <row r="410" spans="1:9" x14ac:dyDescent="0.25">
      <c r="A410" s="46" t="s">
        <v>1433</v>
      </c>
      <c r="B410" s="46" t="s">
        <v>959</v>
      </c>
      <c r="C410" s="34" t="s">
        <v>638</v>
      </c>
      <c r="D410" s="34" t="s">
        <v>1434</v>
      </c>
      <c r="E410" s="35" t="s">
        <v>716</v>
      </c>
      <c r="F410" s="40" t="s">
        <v>1128</v>
      </c>
      <c r="G410" s="36">
        <v>1</v>
      </c>
      <c r="H410" s="34" t="s">
        <v>340</v>
      </c>
      <c r="I410" s="39"/>
    </row>
    <row r="411" spans="1:9" x14ac:dyDescent="0.25">
      <c r="A411" s="46" t="s">
        <v>1435</v>
      </c>
      <c r="B411" s="46" t="s">
        <v>959</v>
      </c>
      <c r="C411" s="34" t="s">
        <v>638</v>
      </c>
      <c r="D411" s="34" t="s">
        <v>1436</v>
      </c>
      <c r="E411" s="35" t="s">
        <v>716</v>
      </c>
      <c r="F411" s="40" t="s">
        <v>1128</v>
      </c>
      <c r="G411" s="36">
        <v>1</v>
      </c>
      <c r="H411" s="34" t="s">
        <v>340</v>
      </c>
      <c r="I411" s="39"/>
    </row>
    <row r="412" spans="1:9" x14ac:dyDescent="0.25">
      <c r="A412" s="46" t="s">
        <v>1437</v>
      </c>
      <c r="B412" s="46" t="s">
        <v>959</v>
      </c>
      <c r="C412" s="34" t="s">
        <v>638</v>
      </c>
      <c r="D412" s="34" t="s">
        <v>1438</v>
      </c>
      <c r="E412" s="35" t="s">
        <v>716</v>
      </c>
      <c r="F412" s="40" t="s">
        <v>1128</v>
      </c>
      <c r="G412" s="36">
        <v>1</v>
      </c>
      <c r="H412" s="34" t="s">
        <v>340</v>
      </c>
      <c r="I412" s="39"/>
    </row>
    <row r="413" spans="1:9" ht="43.2" x14ac:dyDescent="0.25">
      <c r="A413" s="46" t="s">
        <v>1439</v>
      </c>
      <c r="B413" s="46" t="s">
        <v>959</v>
      </c>
      <c r="C413" s="34" t="s">
        <v>638</v>
      </c>
      <c r="D413" s="34" t="s">
        <v>1440</v>
      </c>
      <c r="E413" s="35" t="s">
        <v>1223</v>
      </c>
      <c r="F413" s="40" t="s">
        <v>1114</v>
      </c>
      <c r="G413" s="36">
        <v>1</v>
      </c>
      <c r="H413" s="34" t="s">
        <v>340</v>
      </c>
      <c r="I413" s="39"/>
    </row>
    <row r="414" spans="1:9" ht="43.2" x14ac:dyDescent="0.25">
      <c r="A414" s="46" t="s">
        <v>1441</v>
      </c>
      <c r="B414" s="46" t="s">
        <v>959</v>
      </c>
      <c r="C414" s="34" t="s">
        <v>638</v>
      </c>
      <c r="D414" s="34" t="s">
        <v>1442</v>
      </c>
      <c r="E414" s="35" t="s">
        <v>1223</v>
      </c>
      <c r="F414" s="40" t="s">
        <v>1114</v>
      </c>
      <c r="G414" s="36">
        <v>1</v>
      </c>
      <c r="H414" s="34" t="s">
        <v>340</v>
      </c>
      <c r="I414" s="39"/>
    </row>
    <row r="415" spans="1:9" ht="43.2" x14ac:dyDescent="0.25">
      <c r="A415" s="46" t="s">
        <v>1443</v>
      </c>
      <c r="B415" s="46" t="s">
        <v>959</v>
      </c>
      <c r="C415" s="34" t="s">
        <v>638</v>
      </c>
      <c r="D415" s="34" t="s">
        <v>1444</v>
      </c>
      <c r="E415" s="35" t="s">
        <v>677</v>
      </c>
      <c r="F415" s="40" t="s">
        <v>1114</v>
      </c>
      <c r="G415" s="36">
        <v>1</v>
      </c>
      <c r="H415" s="34" t="s">
        <v>340</v>
      </c>
      <c r="I415" s="39"/>
    </row>
    <row r="416" spans="1:9" ht="43.2" x14ac:dyDescent="0.25">
      <c r="A416" s="46" t="s">
        <v>1445</v>
      </c>
      <c r="B416" s="46" t="s">
        <v>959</v>
      </c>
      <c r="C416" s="34" t="s">
        <v>638</v>
      </c>
      <c r="D416" s="34" t="s">
        <v>1446</v>
      </c>
      <c r="E416" s="35" t="s">
        <v>677</v>
      </c>
      <c r="F416" s="40" t="s">
        <v>1114</v>
      </c>
      <c r="G416" s="36">
        <v>1</v>
      </c>
      <c r="H416" s="34" t="s">
        <v>340</v>
      </c>
      <c r="I416" s="39"/>
    </row>
    <row r="417" spans="1:9" ht="28.8" x14ac:dyDescent="0.25">
      <c r="A417" s="46" t="s">
        <v>1447</v>
      </c>
      <c r="B417" s="46" t="s">
        <v>959</v>
      </c>
      <c r="C417" s="34" t="s">
        <v>838</v>
      </c>
      <c r="D417" s="34" t="s">
        <v>1448</v>
      </c>
      <c r="E417" s="34" t="s">
        <v>716</v>
      </c>
      <c r="F417" s="35" t="s">
        <v>841</v>
      </c>
      <c r="G417" s="36">
        <v>1</v>
      </c>
      <c r="H417" s="34" t="s">
        <v>340</v>
      </c>
      <c r="I417" s="39"/>
    </row>
    <row r="418" spans="1:9" ht="28.8" x14ac:dyDescent="0.25">
      <c r="A418" s="46" t="s">
        <v>1449</v>
      </c>
      <c r="B418" s="46" t="s">
        <v>959</v>
      </c>
      <c r="C418" s="34" t="s">
        <v>838</v>
      </c>
      <c r="D418" s="34" t="s">
        <v>1450</v>
      </c>
      <c r="E418" s="34" t="s">
        <v>716</v>
      </c>
      <c r="F418" s="35" t="s">
        <v>841</v>
      </c>
      <c r="G418" s="36">
        <v>1</v>
      </c>
      <c r="H418" s="34" t="s">
        <v>340</v>
      </c>
      <c r="I418" s="39"/>
    </row>
    <row r="419" spans="1:9" ht="28.8" x14ac:dyDescent="0.25">
      <c r="A419" s="46" t="s">
        <v>1451</v>
      </c>
      <c r="B419" s="46" t="s">
        <v>959</v>
      </c>
      <c r="C419" s="34" t="s">
        <v>838</v>
      </c>
      <c r="D419" s="34" t="s">
        <v>1452</v>
      </c>
      <c r="E419" s="34" t="s">
        <v>716</v>
      </c>
      <c r="F419" s="35" t="s">
        <v>841</v>
      </c>
      <c r="G419" s="36">
        <v>1</v>
      </c>
      <c r="H419" s="34" t="s">
        <v>340</v>
      </c>
      <c r="I419" s="39"/>
    </row>
    <row r="420" spans="1:9" ht="28.8" x14ac:dyDescent="0.25">
      <c r="A420" s="46" t="s">
        <v>1453</v>
      </c>
      <c r="B420" s="46" t="s">
        <v>959</v>
      </c>
      <c r="C420" s="34" t="s">
        <v>838</v>
      </c>
      <c r="D420" s="34" t="s">
        <v>1454</v>
      </c>
      <c r="E420" s="34" t="s">
        <v>716</v>
      </c>
      <c r="F420" s="35" t="s">
        <v>841</v>
      </c>
      <c r="G420" s="36">
        <v>1</v>
      </c>
      <c r="H420" s="34" t="s">
        <v>340</v>
      </c>
      <c r="I420" s="39"/>
    </row>
    <row r="421" spans="1:9" ht="28.8" x14ac:dyDescent="0.25">
      <c r="A421" s="46" t="s">
        <v>1455</v>
      </c>
      <c r="B421" s="46" t="s">
        <v>959</v>
      </c>
      <c r="C421" s="34" t="s">
        <v>838</v>
      </c>
      <c r="D421" s="34" t="s">
        <v>1456</v>
      </c>
      <c r="E421" s="34" t="s">
        <v>716</v>
      </c>
      <c r="F421" s="35" t="s">
        <v>841</v>
      </c>
      <c r="G421" s="36">
        <v>1</v>
      </c>
      <c r="H421" s="34" t="s">
        <v>340</v>
      </c>
      <c r="I421" s="39"/>
    </row>
    <row r="422" spans="1:9" ht="28.8" x14ac:dyDescent="0.25">
      <c r="A422" s="46" t="s">
        <v>1457</v>
      </c>
      <c r="B422" s="46" t="s">
        <v>959</v>
      </c>
      <c r="C422" s="34" t="s">
        <v>838</v>
      </c>
      <c r="D422" s="34" t="s">
        <v>1458</v>
      </c>
      <c r="E422" s="34" t="s">
        <v>716</v>
      </c>
      <c r="F422" s="35" t="s">
        <v>841</v>
      </c>
      <c r="G422" s="36">
        <v>1</v>
      </c>
      <c r="H422" s="34" t="s">
        <v>340</v>
      </c>
      <c r="I422" s="39"/>
    </row>
    <row r="423" spans="1:9" ht="28.8" x14ac:dyDescent="0.25">
      <c r="A423" s="46" t="s">
        <v>1459</v>
      </c>
      <c r="B423" s="46" t="s">
        <v>959</v>
      </c>
      <c r="C423" s="34" t="s">
        <v>838</v>
      </c>
      <c r="D423" s="34" t="s">
        <v>1460</v>
      </c>
      <c r="E423" s="34" t="s">
        <v>716</v>
      </c>
      <c r="F423" s="35" t="s">
        <v>841</v>
      </c>
      <c r="G423" s="36">
        <v>1</v>
      </c>
      <c r="H423" s="34" t="s">
        <v>340</v>
      </c>
      <c r="I423" s="39"/>
    </row>
    <row r="424" spans="1:9" ht="28.8" x14ac:dyDescent="0.25">
      <c r="A424" s="46" t="s">
        <v>1461</v>
      </c>
      <c r="B424" s="46" t="s">
        <v>959</v>
      </c>
      <c r="C424" s="34" t="s">
        <v>838</v>
      </c>
      <c r="D424" s="34" t="s">
        <v>1462</v>
      </c>
      <c r="E424" s="34" t="s">
        <v>716</v>
      </c>
      <c r="F424" s="35" t="s">
        <v>841</v>
      </c>
      <c r="G424" s="36">
        <v>1</v>
      </c>
      <c r="H424" s="34" t="s">
        <v>340</v>
      </c>
      <c r="I424" s="39"/>
    </row>
    <row r="425" spans="1:9" ht="28.8" x14ac:dyDescent="0.25">
      <c r="A425" s="46" t="s">
        <v>1463</v>
      </c>
      <c r="B425" s="46" t="s">
        <v>959</v>
      </c>
      <c r="C425" s="34" t="s">
        <v>838</v>
      </c>
      <c r="D425" s="34" t="s">
        <v>1464</v>
      </c>
      <c r="E425" s="34" t="s">
        <v>716</v>
      </c>
      <c r="F425" s="35" t="s">
        <v>841</v>
      </c>
      <c r="G425" s="36">
        <v>1</v>
      </c>
      <c r="H425" s="34" t="s">
        <v>340</v>
      </c>
      <c r="I425" s="39"/>
    </row>
    <row r="426" spans="1:9" ht="28.8" x14ac:dyDescent="0.25">
      <c r="A426" s="46" t="s">
        <v>1465</v>
      </c>
      <c r="B426" s="46" t="s">
        <v>959</v>
      </c>
      <c r="C426" s="34" t="s">
        <v>838</v>
      </c>
      <c r="D426" s="34" t="s">
        <v>1466</v>
      </c>
      <c r="E426" s="34" t="s">
        <v>716</v>
      </c>
      <c r="F426" s="35" t="s">
        <v>841</v>
      </c>
      <c r="G426" s="36">
        <v>1</v>
      </c>
      <c r="H426" s="34" t="s">
        <v>340</v>
      </c>
      <c r="I426" s="39"/>
    </row>
    <row r="427" spans="1:9" ht="28.8" x14ac:dyDescent="0.25">
      <c r="A427" s="46" t="s">
        <v>1467</v>
      </c>
      <c r="B427" s="46" t="s">
        <v>959</v>
      </c>
      <c r="C427" s="34" t="s">
        <v>838</v>
      </c>
      <c r="D427" s="34" t="s">
        <v>1468</v>
      </c>
      <c r="E427" s="34" t="s">
        <v>716</v>
      </c>
      <c r="F427" s="35" t="s">
        <v>841</v>
      </c>
      <c r="G427" s="36">
        <v>1</v>
      </c>
      <c r="H427" s="34" t="s">
        <v>340</v>
      </c>
      <c r="I427" s="39"/>
    </row>
    <row r="428" spans="1:9" ht="28.8" x14ac:dyDescent="0.25">
      <c r="A428" s="46" t="s">
        <v>1469</v>
      </c>
      <c r="B428" s="46" t="s">
        <v>959</v>
      </c>
      <c r="C428" s="34" t="s">
        <v>838</v>
      </c>
      <c r="D428" s="34" t="s">
        <v>1470</v>
      </c>
      <c r="E428" s="34" t="s">
        <v>716</v>
      </c>
      <c r="F428" s="35" t="s">
        <v>841</v>
      </c>
      <c r="G428" s="36">
        <v>1</v>
      </c>
      <c r="H428" s="34" t="s">
        <v>340</v>
      </c>
      <c r="I428" s="39"/>
    </row>
    <row r="429" spans="1:9" ht="28.8" x14ac:dyDescent="0.25">
      <c r="A429" s="46" t="s">
        <v>1471</v>
      </c>
      <c r="B429" s="46" t="s">
        <v>959</v>
      </c>
      <c r="C429" s="34" t="s">
        <v>838</v>
      </c>
      <c r="D429" s="34" t="s">
        <v>1472</v>
      </c>
      <c r="E429" s="34" t="s">
        <v>716</v>
      </c>
      <c r="F429" s="35" t="s">
        <v>841</v>
      </c>
      <c r="G429" s="36">
        <v>1</v>
      </c>
      <c r="H429" s="34" t="s">
        <v>340</v>
      </c>
      <c r="I429" s="39"/>
    </row>
    <row r="430" spans="1:9" ht="28.8" x14ac:dyDescent="0.25">
      <c r="A430" s="46" t="s">
        <v>1473</v>
      </c>
      <c r="B430" s="46" t="s">
        <v>959</v>
      </c>
      <c r="C430" s="34" t="s">
        <v>838</v>
      </c>
      <c r="D430" s="34" t="s">
        <v>1474</v>
      </c>
      <c r="E430" s="34" t="s">
        <v>716</v>
      </c>
      <c r="F430" s="35" t="s">
        <v>841</v>
      </c>
      <c r="G430" s="36">
        <v>1</v>
      </c>
      <c r="H430" s="34" t="s">
        <v>340</v>
      </c>
      <c r="I430" s="39"/>
    </row>
    <row r="431" spans="1:9" ht="28.8" x14ac:dyDescent="0.25">
      <c r="A431" s="46" t="s">
        <v>1475</v>
      </c>
      <c r="B431" s="46" t="s">
        <v>959</v>
      </c>
      <c r="C431" s="34" t="s">
        <v>838</v>
      </c>
      <c r="D431" s="34" t="s">
        <v>1476</v>
      </c>
      <c r="E431" s="34" t="s">
        <v>716</v>
      </c>
      <c r="F431" s="35" t="s">
        <v>841</v>
      </c>
      <c r="G431" s="36">
        <v>1</v>
      </c>
      <c r="H431" s="34" t="s">
        <v>340</v>
      </c>
      <c r="I431" s="39"/>
    </row>
    <row r="432" spans="1:9" ht="28.8" x14ac:dyDescent="0.25">
      <c r="A432" s="46" t="s">
        <v>1477</v>
      </c>
      <c r="B432" s="46" t="s">
        <v>959</v>
      </c>
      <c r="C432" s="34" t="s">
        <v>838</v>
      </c>
      <c r="D432" s="34" t="s">
        <v>1478</v>
      </c>
      <c r="E432" s="34" t="s">
        <v>716</v>
      </c>
      <c r="F432" s="35" t="s">
        <v>841</v>
      </c>
      <c r="G432" s="36">
        <v>1</v>
      </c>
      <c r="H432" s="34" t="s">
        <v>340</v>
      </c>
      <c r="I432" s="39"/>
    </row>
    <row r="433" spans="1:9" ht="28.8" x14ac:dyDescent="0.25">
      <c r="A433" s="46" t="s">
        <v>1479</v>
      </c>
      <c r="B433" s="46" t="s">
        <v>959</v>
      </c>
      <c r="C433" s="34" t="s">
        <v>838</v>
      </c>
      <c r="D433" s="34" t="s">
        <v>1480</v>
      </c>
      <c r="E433" s="34" t="s">
        <v>716</v>
      </c>
      <c r="F433" s="35" t="s">
        <v>841</v>
      </c>
      <c r="G433" s="36">
        <v>1</v>
      </c>
      <c r="H433" s="34" t="s">
        <v>340</v>
      </c>
      <c r="I433" s="39"/>
    </row>
    <row r="434" spans="1:9" ht="28.8" x14ac:dyDescent="0.25">
      <c r="A434" s="46" t="s">
        <v>1481</v>
      </c>
      <c r="B434" s="46" t="s">
        <v>959</v>
      </c>
      <c r="C434" s="34" t="s">
        <v>838</v>
      </c>
      <c r="D434" s="34" t="s">
        <v>1482</v>
      </c>
      <c r="E434" s="34" t="s">
        <v>716</v>
      </c>
      <c r="F434" s="35" t="s">
        <v>841</v>
      </c>
      <c r="G434" s="36">
        <v>1</v>
      </c>
      <c r="H434" s="34" t="s">
        <v>340</v>
      </c>
      <c r="I434" s="39"/>
    </row>
    <row r="435" spans="1:9" ht="28.8" x14ac:dyDescent="0.25">
      <c r="A435" s="46" t="s">
        <v>1483</v>
      </c>
      <c r="B435" s="46" t="s">
        <v>959</v>
      </c>
      <c r="C435" s="34" t="s">
        <v>838</v>
      </c>
      <c r="D435" s="34" t="s">
        <v>1484</v>
      </c>
      <c r="E435" s="34" t="s">
        <v>716</v>
      </c>
      <c r="F435" s="35" t="s">
        <v>841</v>
      </c>
      <c r="G435" s="36">
        <v>1</v>
      </c>
      <c r="H435" s="34" t="s">
        <v>340</v>
      </c>
      <c r="I435" s="39"/>
    </row>
    <row r="436" spans="1:9" ht="28.8" x14ac:dyDescent="0.25">
      <c r="A436" s="46" t="s">
        <v>1485</v>
      </c>
      <c r="B436" s="46" t="s">
        <v>959</v>
      </c>
      <c r="C436" s="34" t="s">
        <v>838</v>
      </c>
      <c r="D436" s="34" t="s">
        <v>1486</v>
      </c>
      <c r="E436" s="34" t="s">
        <v>716</v>
      </c>
      <c r="F436" s="35" t="s">
        <v>841</v>
      </c>
      <c r="G436" s="36">
        <v>1</v>
      </c>
      <c r="H436" s="34" t="s">
        <v>340</v>
      </c>
      <c r="I436" s="39"/>
    </row>
    <row r="437" spans="1:9" ht="28.8" x14ac:dyDescent="0.25">
      <c r="A437" s="46" t="s">
        <v>1487</v>
      </c>
      <c r="B437" s="46" t="s">
        <v>959</v>
      </c>
      <c r="C437" s="34" t="s">
        <v>838</v>
      </c>
      <c r="D437" s="34" t="s">
        <v>1488</v>
      </c>
      <c r="E437" s="34" t="s">
        <v>716</v>
      </c>
      <c r="F437" s="35" t="s">
        <v>841</v>
      </c>
      <c r="G437" s="36">
        <v>1</v>
      </c>
      <c r="H437" s="34" t="s">
        <v>340</v>
      </c>
      <c r="I437" s="39"/>
    </row>
    <row r="438" spans="1:9" ht="28.8" x14ac:dyDescent="0.25">
      <c r="A438" s="46" t="s">
        <v>1489</v>
      </c>
      <c r="B438" s="46" t="s">
        <v>959</v>
      </c>
      <c r="C438" s="34" t="s">
        <v>838</v>
      </c>
      <c r="D438" s="34" t="s">
        <v>1490</v>
      </c>
      <c r="E438" s="34" t="s">
        <v>716</v>
      </c>
      <c r="F438" s="35" t="s">
        <v>841</v>
      </c>
      <c r="G438" s="36">
        <v>1</v>
      </c>
      <c r="H438" s="34" t="s">
        <v>340</v>
      </c>
      <c r="I438" s="39"/>
    </row>
    <row r="439" spans="1:9" ht="28.8" x14ac:dyDescent="0.25">
      <c r="A439" s="46" t="s">
        <v>1491</v>
      </c>
      <c r="B439" s="46" t="s">
        <v>959</v>
      </c>
      <c r="C439" s="34" t="s">
        <v>838</v>
      </c>
      <c r="D439" s="34" t="s">
        <v>1492</v>
      </c>
      <c r="E439" s="34" t="s">
        <v>716</v>
      </c>
      <c r="F439" s="35" t="s">
        <v>841</v>
      </c>
      <c r="G439" s="36">
        <v>1</v>
      </c>
      <c r="H439" s="34" t="s">
        <v>340</v>
      </c>
      <c r="I439" s="39"/>
    </row>
    <row r="440" spans="1:9" ht="28.8" x14ac:dyDescent="0.25">
      <c r="A440" s="46" t="s">
        <v>1493</v>
      </c>
      <c r="B440" s="46" t="s">
        <v>959</v>
      </c>
      <c r="C440" s="34" t="s">
        <v>838</v>
      </c>
      <c r="D440" s="34" t="s">
        <v>1494</v>
      </c>
      <c r="E440" s="34" t="s">
        <v>716</v>
      </c>
      <c r="F440" s="35" t="s">
        <v>841</v>
      </c>
      <c r="G440" s="36">
        <v>1</v>
      </c>
      <c r="H440" s="34" t="s">
        <v>340</v>
      </c>
      <c r="I440" s="39"/>
    </row>
    <row r="441" spans="1:9" ht="28.8" x14ac:dyDescent="0.25">
      <c r="A441" s="46" t="s">
        <v>1495</v>
      </c>
      <c r="B441" s="46" t="s">
        <v>959</v>
      </c>
      <c r="C441" s="34" t="s">
        <v>838</v>
      </c>
      <c r="D441" s="34" t="s">
        <v>1496</v>
      </c>
      <c r="E441" s="34" t="s">
        <v>716</v>
      </c>
      <c r="F441" s="35" t="s">
        <v>841</v>
      </c>
      <c r="G441" s="36">
        <v>1</v>
      </c>
      <c r="H441" s="34" t="s">
        <v>340</v>
      </c>
      <c r="I441" s="39"/>
    </row>
    <row r="442" spans="1:9" ht="28.8" x14ac:dyDescent="0.25">
      <c r="A442" s="46" t="s">
        <v>1497</v>
      </c>
      <c r="B442" s="46" t="s">
        <v>959</v>
      </c>
      <c r="C442" s="34" t="s">
        <v>838</v>
      </c>
      <c r="D442" s="34" t="s">
        <v>1498</v>
      </c>
      <c r="E442" s="34" t="s">
        <v>716</v>
      </c>
      <c r="F442" s="35" t="s">
        <v>841</v>
      </c>
      <c r="G442" s="36">
        <v>1</v>
      </c>
      <c r="H442" s="34" t="s">
        <v>340</v>
      </c>
      <c r="I442" s="34"/>
    </row>
    <row r="443" spans="1:9" ht="28.8" x14ac:dyDescent="0.25">
      <c r="A443" s="46" t="s">
        <v>1499</v>
      </c>
      <c r="B443" s="46" t="s">
        <v>959</v>
      </c>
      <c r="C443" s="34" t="s">
        <v>838</v>
      </c>
      <c r="D443" s="34" t="s">
        <v>1500</v>
      </c>
      <c r="E443" s="34" t="s">
        <v>716</v>
      </c>
      <c r="F443" s="35" t="s">
        <v>841</v>
      </c>
      <c r="G443" s="36">
        <v>1</v>
      </c>
      <c r="H443" s="34" t="s">
        <v>340</v>
      </c>
      <c r="I443" s="39"/>
    </row>
    <row r="444" spans="1:9" ht="28.8" x14ac:dyDescent="0.25">
      <c r="A444" s="46" t="s">
        <v>1501</v>
      </c>
      <c r="B444" s="46" t="s">
        <v>959</v>
      </c>
      <c r="C444" s="34" t="s">
        <v>838</v>
      </c>
      <c r="D444" s="34" t="s">
        <v>1502</v>
      </c>
      <c r="E444" s="34" t="s">
        <v>716</v>
      </c>
      <c r="F444" s="35" t="s">
        <v>841</v>
      </c>
      <c r="G444" s="36">
        <v>1</v>
      </c>
      <c r="H444" s="34" t="s">
        <v>340</v>
      </c>
      <c r="I444" s="39"/>
    </row>
    <row r="445" spans="1:9" ht="28.8" x14ac:dyDescent="0.25">
      <c r="A445" s="46" t="s">
        <v>1503</v>
      </c>
      <c r="B445" s="46" t="s">
        <v>959</v>
      </c>
      <c r="C445" s="34" t="s">
        <v>838</v>
      </c>
      <c r="D445" s="34" t="s">
        <v>1504</v>
      </c>
      <c r="E445" s="34" t="s">
        <v>716</v>
      </c>
      <c r="F445" s="35" t="s">
        <v>841</v>
      </c>
      <c r="G445" s="36">
        <v>1</v>
      </c>
      <c r="H445" s="34" t="s">
        <v>340</v>
      </c>
      <c r="I445" s="39"/>
    </row>
    <row r="446" spans="1:9" ht="28.8" x14ac:dyDescent="0.25">
      <c r="A446" s="46" t="s">
        <v>1505</v>
      </c>
      <c r="B446" s="46" t="s">
        <v>959</v>
      </c>
      <c r="C446" s="34" t="s">
        <v>838</v>
      </c>
      <c r="D446" s="34" t="s">
        <v>1506</v>
      </c>
      <c r="E446" s="34" t="s">
        <v>716</v>
      </c>
      <c r="F446" s="35" t="s">
        <v>841</v>
      </c>
      <c r="G446" s="36">
        <v>1</v>
      </c>
      <c r="H446" s="34" t="s">
        <v>340</v>
      </c>
      <c r="I446" s="39"/>
    </row>
    <row r="447" spans="1:9" ht="28.8" x14ac:dyDescent="0.25">
      <c r="A447" s="46" t="s">
        <v>1507</v>
      </c>
      <c r="B447" s="46" t="s">
        <v>959</v>
      </c>
      <c r="C447" s="34" t="s">
        <v>838</v>
      </c>
      <c r="D447" s="34" t="s">
        <v>1508</v>
      </c>
      <c r="E447" s="34" t="s">
        <v>716</v>
      </c>
      <c r="F447" s="35" t="s">
        <v>841</v>
      </c>
      <c r="G447" s="36">
        <v>1</v>
      </c>
      <c r="H447" s="34" t="s">
        <v>340</v>
      </c>
      <c r="I447" s="39"/>
    </row>
    <row r="448" spans="1:9" ht="28.8" x14ac:dyDescent="0.25">
      <c r="A448" s="46" t="s">
        <v>1509</v>
      </c>
      <c r="B448" s="46" t="s">
        <v>959</v>
      </c>
      <c r="C448" s="34" t="s">
        <v>838</v>
      </c>
      <c r="D448" s="34" t="s">
        <v>1510</v>
      </c>
      <c r="E448" s="34" t="s">
        <v>716</v>
      </c>
      <c r="F448" s="35" t="s">
        <v>841</v>
      </c>
      <c r="G448" s="36">
        <v>1</v>
      </c>
      <c r="H448" s="34" t="s">
        <v>340</v>
      </c>
      <c r="I448" s="39"/>
    </row>
    <row r="449" spans="1:9" ht="28.8" x14ac:dyDescent="0.25">
      <c r="A449" s="46" t="s">
        <v>1511</v>
      </c>
      <c r="B449" s="46" t="s">
        <v>959</v>
      </c>
      <c r="C449" s="34" t="s">
        <v>838</v>
      </c>
      <c r="D449" s="34" t="s">
        <v>1512</v>
      </c>
      <c r="E449" s="34" t="s">
        <v>716</v>
      </c>
      <c r="F449" s="35" t="s">
        <v>841</v>
      </c>
      <c r="G449" s="36">
        <v>1</v>
      </c>
      <c r="H449" s="34" t="s">
        <v>340</v>
      </c>
      <c r="I449" s="39"/>
    </row>
    <row r="450" spans="1:9" ht="28.8" x14ac:dyDescent="0.25">
      <c r="A450" s="46" t="s">
        <v>1513</v>
      </c>
      <c r="B450" s="46" t="s">
        <v>959</v>
      </c>
      <c r="C450" s="34" t="s">
        <v>838</v>
      </c>
      <c r="D450" s="34" t="s">
        <v>1514</v>
      </c>
      <c r="E450" s="34" t="s">
        <v>716</v>
      </c>
      <c r="F450" s="35" t="s">
        <v>841</v>
      </c>
      <c r="G450" s="36">
        <v>1</v>
      </c>
      <c r="H450" s="34" t="s">
        <v>340</v>
      </c>
      <c r="I450" s="39"/>
    </row>
    <row r="451" spans="1:9" ht="28.8" x14ac:dyDescent="0.25">
      <c r="A451" s="46" t="s">
        <v>1515</v>
      </c>
      <c r="B451" s="46" t="s">
        <v>959</v>
      </c>
      <c r="C451" s="34" t="s">
        <v>838</v>
      </c>
      <c r="D451" s="34" t="s">
        <v>1516</v>
      </c>
      <c r="E451" s="34" t="s">
        <v>716</v>
      </c>
      <c r="F451" s="35" t="s">
        <v>841</v>
      </c>
      <c r="G451" s="36">
        <v>1</v>
      </c>
      <c r="H451" s="34" t="s">
        <v>340</v>
      </c>
      <c r="I451" s="39"/>
    </row>
    <row r="452" spans="1:9" ht="28.8" x14ac:dyDescent="0.25">
      <c r="A452" s="46" t="s">
        <v>1517</v>
      </c>
      <c r="B452" s="46" t="s">
        <v>959</v>
      </c>
      <c r="C452" s="34" t="s">
        <v>838</v>
      </c>
      <c r="D452" s="34" t="s">
        <v>1518</v>
      </c>
      <c r="E452" s="34" t="s">
        <v>716</v>
      </c>
      <c r="F452" s="35" t="s">
        <v>841</v>
      </c>
      <c r="G452" s="36">
        <v>1</v>
      </c>
      <c r="H452" s="34" t="s">
        <v>340</v>
      </c>
      <c r="I452" s="39"/>
    </row>
    <row r="453" spans="1:9" ht="28.8" x14ac:dyDescent="0.25">
      <c r="A453" s="46" t="s">
        <v>1519</v>
      </c>
      <c r="B453" s="46" t="s">
        <v>959</v>
      </c>
      <c r="C453" s="34" t="s">
        <v>838</v>
      </c>
      <c r="D453" s="34" t="s">
        <v>1520</v>
      </c>
      <c r="E453" s="34" t="s">
        <v>716</v>
      </c>
      <c r="F453" s="35" t="s">
        <v>841</v>
      </c>
      <c r="G453" s="36">
        <v>1</v>
      </c>
      <c r="H453" s="34" t="s">
        <v>340</v>
      </c>
      <c r="I453" s="39"/>
    </row>
    <row r="454" spans="1:9" ht="28.8" x14ac:dyDescent="0.25">
      <c r="A454" s="46" t="s">
        <v>1521</v>
      </c>
      <c r="B454" s="46" t="s">
        <v>959</v>
      </c>
      <c r="C454" s="34" t="s">
        <v>838</v>
      </c>
      <c r="D454" s="34" t="s">
        <v>1522</v>
      </c>
      <c r="E454" s="34" t="s">
        <v>716</v>
      </c>
      <c r="F454" s="35" t="s">
        <v>841</v>
      </c>
      <c r="G454" s="36">
        <v>1</v>
      </c>
      <c r="H454" s="34" t="s">
        <v>340</v>
      </c>
      <c r="I454" s="39"/>
    </row>
    <row r="455" spans="1:9" x14ac:dyDescent="0.25">
      <c r="A455" s="46" t="s">
        <v>1523</v>
      </c>
      <c r="B455" s="46" t="s">
        <v>959</v>
      </c>
      <c r="C455" s="34" t="s">
        <v>855</v>
      </c>
      <c r="D455" s="34" t="s">
        <v>1524</v>
      </c>
      <c r="E455" s="34" t="s">
        <v>620</v>
      </c>
      <c r="F455" s="35" t="s">
        <v>1525</v>
      </c>
      <c r="G455" s="36">
        <v>1</v>
      </c>
      <c r="H455" s="34" t="s">
        <v>340</v>
      </c>
      <c r="I455" s="39"/>
    </row>
    <row r="456" spans="1:9" x14ac:dyDescent="0.25">
      <c r="A456" s="46" t="s">
        <v>1526</v>
      </c>
      <c r="B456" s="46" t="s">
        <v>959</v>
      </c>
      <c r="C456" s="34" t="s">
        <v>855</v>
      </c>
      <c r="D456" s="34" t="s">
        <v>1527</v>
      </c>
      <c r="E456" s="34" t="s">
        <v>620</v>
      </c>
      <c r="F456" s="35" t="s">
        <v>1525</v>
      </c>
      <c r="G456" s="36">
        <v>1</v>
      </c>
      <c r="H456" s="34" t="s">
        <v>340</v>
      </c>
      <c r="I456" s="39"/>
    </row>
    <row r="457" spans="1:9" x14ac:dyDescent="0.25">
      <c r="A457" s="46" t="s">
        <v>1528</v>
      </c>
      <c r="B457" s="46" t="s">
        <v>959</v>
      </c>
      <c r="C457" s="34" t="s">
        <v>855</v>
      </c>
      <c r="D457" s="34" t="s">
        <v>1529</v>
      </c>
      <c r="E457" s="34" t="s">
        <v>620</v>
      </c>
      <c r="F457" s="35" t="s">
        <v>1525</v>
      </c>
      <c r="G457" s="36">
        <v>1</v>
      </c>
      <c r="H457" s="34" t="s">
        <v>340</v>
      </c>
      <c r="I457" s="39"/>
    </row>
    <row r="458" spans="1:9" x14ac:dyDescent="0.25">
      <c r="A458" s="46" t="s">
        <v>1530</v>
      </c>
      <c r="B458" s="46" t="s">
        <v>959</v>
      </c>
      <c r="C458" s="34" t="s">
        <v>855</v>
      </c>
      <c r="D458" s="34" t="s">
        <v>1531</v>
      </c>
      <c r="E458" s="34" t="s">
        <v>620</v>
      </c>
      <c r="F458" s="35" t="s">
        <v>1525</v>
      </c>
      <c r="G458" s="36">
        <v>1</v>
      </c>
      <c r="H458" s="34" t="s">
        <v>340</v>
      </c>
      <c r="I458" s="39"/>
    </row>
    <row r="459" spans="1:9" x14ac:dyDescent="0.25">
      <c r="A459" s="46" t="s">
        <v>1532</v>
      </c>
      <c r="B459" s="46" t="s">
        <v>959</v>
      </c>
      <c r="C459" s="34" t="s">
        <v>855</v>
      </c>
      <c r="D459" s="34" t="s">
        <v>1533</v>
      </c>
      <c r="E459" s="34" t="s">
        <v>620</v>
      </c>
      <c r="F459" s="35" t="s">
        <v>1525</v>
      </c>
      <c r="G459" s="36">
        <v>1</v>
      </c>
      <c r="H459" s="34" t="s">
        <v>340</v>
      </c>
      <c r="I459" s="39"/>
    </row>
    <row r="460" spans="1:9" x14ac:dyDescent="0.25">
      <c r="A460" s="46" t="s">
        <v>1534</v>
      </c>
      <c r="B460" s="46" t="s">
        <v>959</v>
      </c>
      <c r="C460" s="34" t="s">
        <v>855</v>
      </c>
      <c r="D460" s="34" t="s">
        <v>1535</v>
      </c>
      <c r="E460" s="34" t="s">
        <v>620</v>
      </c>
      <c r="F460" s="35" t="s">
        <v>1525</v>
      </c>
      <c r="G460" s="36">
        <v>1</v>
      </c>
      <c r="H460" s="34" t="s">
        <v>340</v>
      </c>
      <c r="I460" s="39"/>
    </row>
    <row r="461" spans="1:9" x14ac:dyDescent="0.25">
      <c r="A461" s="46" t="s">
        <v>1536</v>
      </c>
      <c r="B461" s="46" t="s">
        <v>959</v>
      </c>
      <c r="C461" s="34" t="s">
        <v>855</v>
      </c>
      <c r="D461" s="34" t="s">
        <v>1537</v>
      </c>
      <c r="E461" s="34" t="s">
        <v>620</v>
      </c>
      <c r="F461" s="35" t="s">
        <v>1525</v>
      </c>
      <c r="G461" s="36">
        <v>1</v>
      </c>
      <c r="H461" s="34" t="s">
        <v>340</v>
      </c>
      <c r="I461" s="39"/>
    </row>
    <row r="462" spans="1:9" x14ac:dyDescent="0.25">
      <c r="A462" s="46" t="s">
        <v>1538</v>
      </c>
      <c r="B462" s="46" t="s">
        <v>959</v>
      </c>
      <c r="C462" s="34" t="s">
        <v>855</v>
      </c>
      <c r="D462" s="34" t="s">
        <v>1539</v>
      </c>
      <c r="E462" s="34" t="s">
        <v>620</v>
      </c>
      <c r="F462" s="35" t="s">
        <v>1525</v>
      </c>
      <c r="G462" s="36">
        <v>1</v>
      </c>
      <c r="H462" s="34" t="s">
        <v>340</v>
      </c>
      <c r="I462" s="39"/>
    </row>
    <row r="463" spans="1:9" x14ac:dyDescent="0.25">
      <c r="A463" s="46" t="s">
        <v>1540</v>
      </c>
      <c r="B463" s="46" t="s">
        <v>959</v>
      </c>
      <c r="C463" s="34" t="s">
        <v>855</v>
      </c>
      <c r="D463" s="34" t="s">
        <v>1541</v>
      </c>
      <c r="E463" s="34" t="s">
        <v>620</v>
      </c>
      <c r="F463" s="35" t="s">
        <v>1525</v>
      </c>
      <c r="G463" s="36">
        <v>1</v>
      </c>
      <c r="H463" s="34" t="s">
        <v>340</v>
      </c>
      <c r="I463" s="39"/>
    </row>
    <row r="464" spans="1:9" x14ac:dyDescent="0.25">
      <c r="A464" s="46" t="s">
        <v>1542</v>
      </c>
      <c r="B464" s="46" t="s">
        <v>959</v>
      </c>
      <c r="C464" s="34" t="s">
        <v>855</v>
      </c>
      <c r="D464" s="34" t="s">
        <v>1543</v>
      </c>
      <c r="E464" s="34" t="s">
        <v>620</v>
      </c>
      <c r="F464" s="35" t="s">
        <v>1525</v>
      </c>
      <c r="G464" s="36">
        <v>1</v>
      </c>
      <c r="H464" s="34" t="s">
        <v>340</v>
      </c>
      <c r="I464" s="39"/>
    </row>
    <row r="465" spans="1:9" x14ac:dyDescent="0.25">
      <c r="A465" s="46" t="s">
        <v>1544</v>
      </c>
      <c r="B465" s="46" t="s">
        <v>959</v>
      </c>
      <c r="C465" s="34" t="s">
        <v>855</v>
      </c>
      <c r="D465" s="34" t="s">
        <v>1545</v>
      </c>
      <c r="E465" s="34" t="s">
        <v>620</v>
      </c>
      <c r="F465" s="35" t="s">
        <v>1525</v>
      </c>
      <c r="G465" s="36">
        <v>1</v>
      </c>
      <c r="H465" s="34" t="s">
        <v>340</v>
      </c>
      <c r="I465" s="39"/>
    </row>
    <row r="466" spans="1:9" x14ac:dyDescent="0.25">
      <c r="A466" s="46" t="s">
        <v>1546</v>
      </c>
      <c r="B466" s="46" t="s">
        <v>959</v>
      </c>
      <c r="C466" s="34" t="s">
        <v>855</v>
      </c>
      <c r="D466" s="34" t="s">
        <v>1547</v>
      </c>
      <c r="E466" s="34" t="s">
        <v>620</v>
      </c>
      <c r="F466" s="35" t="s">
        <v>1525</v>
      </c>
      <c r="G466" s="36">
        <v>1</v>
      </c>
      <c r="H466" s="34" t="s">
        <v>340</v>
      </c>
      <c r="I466" s="39"/>
    </row>
    <row r="467" spans="1:9" x14ac:dyDescent="0.25">
      <c r="A467" s="46" t="s">
        <v>1548</v>
      </c>
      <c r="B467" s="46" t="s">
        <v>959</v>
      </c>
      <c r="C467" s="34" t="s">
        <v>855</v>
      </c>
      <c r="D467" s="34" t="s">
        <v>1549</v>
      </c>
      <c r="E467" s="34" t="s">
        <v>620</v>
      </c>
      <c r="F467" s="35" t="s">
        <v>1525</v>
      </c>
      <c r="G467" s="36">
        <v>1</v>
      </c>
      <c r="H467" s="34" t="s">
        <v>340</v>
      </c>
      <c r="I467" s="39"/>
    </row>
    <row r="468" spans="1:9" x14ac:dyDescent="0.25">
      <c r="A468" s="46" t="s">
        <v>1550</v>
      </c>
      <c r="B468" s="46" t="s">
        <v>959</v>
      </c>
      <c r="C468" s="34" t="s">
        <v>855</v>
      </c>
      <c r="D468" s="34" t="s">
        <v>1551</v>
      </c>
      <c r="E468" s="34" t="s">
        <v>620</v>
      </c>
      <c r="F468" s="35" t="s">
        <v>1525</v>
      </c>
      <c r="G468" s="36">
        <v>1</v>
      </c>
      <c r="H468" s="34" t="s">
        <v>340</v>
      </c>
      <c r="I468" s="39"/>
    </row>
    <row r="469" spans="1:9" x14ac:dyDescent="0.25">
      <c r="A469" s="46" t="s">
        <v>1552</v>
      </c>
      <c r="B469" s="46" t="s">
        <v>959</v>
      </c>
      <c r="C469" s="34" t="s">
        <v>855</v>
      </c>
      <c r="D469" s="34" t="s">
        <v>1553</v>
      </c>
      <c r="E469" s="34" t="s">
        <v>620</v>
      </c>
      <c r="F469" s="35" t="s">
        <v>1525</v>
      </c>
      <c r="G469" s="36">
        <v>1</v>
      </c>
      <c r="H469" s="34" t="s">
        <v>340</v>
      </c>
      <c r="I469" s="39"/>
    </row>
    <row r="470" spans="1:9" x14ac:dyDescent="0.25">
      <c r="A470" s="46" t="s">
        <v>1554</v>
      </c>
      <c r="B470" s="46" t="s">
        <v>959</v>
      </c>
      <c r="C470" s="34" t="s">
        <v>855</v>
      </c>
      <c r="D470" s="34" t="s">
        <v>1555</v>
      </c>
      <c r="E470" s="34" t="s">
        <v>620</v>
      </c>
      <c r="F470" s="35" t="s">
        <v>1525</v>
      </c>
      <c r="G470" s="36">
        <v>1</v>
      </c>
      <c r="H470" s="34" t="s">
        <v>340</v>
      </c>
      <c r="I470" s="39"/>
    </row>
    <row r="471" spans="1:9" x14ac:dyDescent="0.25">
      <c r="A471" s="46" t="s">
        <v>1556</v>
      </c>
      <c r="B471" s="46" t="s">
        <v>959</v>
      </c>
      <c r="C471" s="34" t="s">
        <v>855</v>
      </c>
      <c r="D471" s="34" t="s">
        <v>1557</v>
      </c>
      <c r="E471" s="34" t="s">
        <v>620</v>
      </c>
      <c r="F471" s="35" t="s">
        <v>1525</v>
      </c>
      <c r="G471" s="36">
        <v>1</v>
      </c>
      <c r="H471" s="34" t="s">
        <v>340</v>
      </c>
      <c r="I471" s="39"/>
    </row>
    <row r="472" spans="1:9" x14ac:dyDescent="0.25">
      <c r="A472" s="46" t="s">
        <v>1558</v>
      </c>
      <c r="B472" s="46" t="s">
        <v>959</v>
      </c>
      <c r="C472" s="34" t="s">
        <v>855</v>
      </c>
      <c r="D472" s="34" t="s">
        <v>1559</v>
      </c>
      <c r="E472" s="34" t="s">
        <v>620</v>
      </c>
      <c r="F472" s="35" t="s">
        <v>1525</v>
      </c>
      <c r="G472" s="36">
        <v>1</v>
      </c>
      <c r="H472" s="34" t="s">
        <v>340</v>
      </c>
      <c r="I472" s="39"/>
    </row>
    <row r="473" spans="1:9" x14ac:dyDescent="0.25">
      <c r="A473" s="46" t="s">
        <v>1560</v>
      </c>
      <c r="B473" s="46" t="s">
        <v>959</v>
      </c>
      <c r="C473" s="34" t="s">
        <v>855</v>
      </c>
      <c r="D473" s="34" t="s">
        <v>1561</v>
      </c>
      <c r="E473" s="34" t="s">
        <v>1562</v>
      </c>
      <c r="F473" s="35" t="s">
        <v>1525</v>
      </c>
      <c r="G473" s="36">
        <v>1</v>
      </c>
      <c r="H473" s="34" t="s">
        <v>340</v>
      </c>
      <c r="I473" s="39"/>
    </row>
    <row r="474" spans="1:9" x14ac:dyDescent="0.25">
      <c r="A474" s="46" t="s">
        <v>1563</v>
      </c>
      <c r="B474" s="46" t="s">
        <v>959</v>
      </c>
      <c r="C474" s="34" t="s">
        <v>855</v>
      </c>
      <c r="D474" s="34" t="s">
        <v>1564</v>
      </c>
      <c r="E474" s="34" t="s">
        <v>1562</v>
      </c>
      <c r="F474" s="35" t="s">
        <v>1525</v>
      </c>
      <c r="G474" s="36">
        <v>1</v>
      </c>
      <c r="H474" s="34" t="s">
        <v>340</v>
      </c>
      <c r="I474" s="39"/>
    </row>
    <row r="475" spans="1:9" x14ac:dyDescent="0.25">
      <c r="A475" s="46" t="s">
        <v>1565</v>
      </c>
      <c r="B475" s="46" t="s">
        <v>959</v>
      </c>
      <c r="C475" s="34" t="s">
        <v>855</v>
      </c>
      <c r="D475" s="34" t="s">
        <v>1566</v>
      </c>
      <c r="E475" s="34" t="s">
        <v>1562</v>
      </c>
      <c r="F475" s="35" t="s">
        <v>1525</v>
      </c>
      <c r="G475" s="36">
        <v>1</v>
      </c>
      <c r="H475" s="34" t="s">
        <v>340</v>
      </c>
      <c r="I475" s="39"/>
    </row>
    <row r="476" spans="1:9" x14ac:dyDescent="0.25">
      <c r="A476" s="46" t="s">
        <v>1567</v>
      </c>
      <c r="B476" s="46" t="s">
        <v>959</v>
      </c>
      <c r="C476" s="34" t="s">
        <v>855</v>
      </c>
      <c r="D476" s="34" t="s">
        <v>1568</v>
      </c>
      <c r="E476" s="34" t="s">
        <v>1562</v>
      </c>
      <c r="F476" s="35" t="s">
        <v>1525</v>
      </c>
      <c r="G476" s="36">
        <v>1</v>
      </c>
      <c r="H476" s="34" t="s">
        <v>340</v>
      </c>
      <c r="I476" s="39"/>
    </row>
    <row r="477" spans="1:9" x14ac:dyDescent="0.25">
      <c r="A477" s="46" t="s">
        <v>1569</v>
      </c>
      <c r="B477" s="46" t="s">
        <v>959</v>
      </c>
      <c r="C477" s="34" t="s">
        <v>855</v>
      </c>
      <c r="D477" s="34" t="s">
        <v>1570</v>
      </c>
      <c r="E477" s="34" t="s">
        <v>1562</v>
      </c>
      <c r="F477" s="35" t="s">
        <v>1525</v>
      </c>
      <c r="G477" s="36">
        <v>1</v>
      </c>
      <c r="H477" s="34" t="s">
        <v>340</v>
      </c>
      <c r="I477" s="39"/>
    </row>
    <row r="478" spans="1:9" x14ac:dyDescent="0.25">
      <c r="A478" s="46" t="s">
        <v>1571</v>
      </c>
      <c r="B478" s="46" t="s">
        <v>959</v>
      </c>
      <c r="C478" s="34" t="s">
        <v>855</v>
      </c>
      <c r="D478" s="34" t="s">
        <v>1572</v>
      </c>
      <c r="E478" s="34" t="s">
        <v>1562</v>
      </c>
      <c r="F478" s="35" t="s">
        <v>1525</v>
      </c>
      <c r="G478" s="36">
        <v>1</v>
      </c>
      <c r="H478" s="34" t="s">
        <v>340</v>
      </c>
      <c r="I478" s="39"/>
    </row>
    <row r="479" spans="1:9" x14ac:dyDescent="0.25">
      <c r="A479" s="46" t="s">
        <v>1573</v>
      </c>
      <c r="B479" s="46" t="s">
        <v>959</v>
      </c>
      <c r="C479" s="34" t="s">
        <v>855</v>
      </c>
      <c r="D479" s="34" t="s">
        <v>1574</v>
      </c>
      <c r="E479" s="34" t="s">
        <v>620</v>
      </c>
      <c r="F479" s="35" t="s">
        <v>1525</v>
      </c>
      <c r="G479" s="36">
        <v>1</v>
      </c>
      <c r="H479" s="34" t="s">
        <v>340</v>
      </c>
      <c r="I479" s="39"/>
    </row>
    <row r="480" spans="1:9" x14ac:dyDescent="0.25">
      <c r="A480" s="46" t="s">
        <v>1575</v>
      </c>
      <c r="B480" s="46" t="s">
        <v>959</v>
      </c>
      <c r="C480" s="34" t="s">
        <v>855</v>
      </c>
      <c r="D480" s="34" t="s">
        <v>1576</v>
      </c>
      <c r="E480" s="34" t="s">
        <v>620</v>
      </c>
      <c r="F480" s="35" t="s">
        <v>1525</v>
      </c>
      <c r="G480" s="36">
        <v>1</v>
      </c>
      <c r="H480" s="34" t="s">
        <v>340</v>
      </c>
      <c r="I480" s="39"/>
    </row>
    <row r="481" spans="1:9" x14ac:dyDescent="0.25">
      <c r="A481" s="46" t="s">
        <v>1577</v>
      </c>
      <c r="B481" s="46" t="s">
        <v>959</v>
      </c>
      <c r="C481" s="34" t="s">
        <v>855</v>
      </c>
      <c r="D481" s="34" t="s">
        <v>1578</v>
      </c>
      <c r="E481" s="34" t="s">
        <v>620</v>
      </c>
      <c r="F481" s="35" t="s">
        <v>1525</v>
      </c>
      <c r="G481" s="36">
        <v>1</v>
      </c>
      <c r="H481" s="34" t="s">
        <v>340</v>
      </c>
      <c r="I481" s="39"/>
    </row>
    <row r="482" spans="1:9" x14ac:dyDescent="0.25">
      <c r="A482" s="46" t="s">
        <v>1579</v>
      </c>
      <c r="B482" s="46" t="s">
        <v>959</v>
      </c>
      <c r="C482" s="34" t="s">
        <v>855</v>
      </c>
      <c r="D482" s="34" t="s">
        <v>1580</v>
      </c>
      <c r="E482" s="34" t="s">
        <v>620</v>
      </c>
      <c r="F482" s="35" t="s">
        <v>1525</v>
      </c>
      <c r="G482" s="36">
        <v>1</v>
      </c>
      <c r="H482" s="34" t="s">
        <v>340</v>
      </c>
      <c r="I482" s="39"/>
    </row>
    <row r="483" spans="1:9" x14ac:dyDescent="0.25">
      <c r="A483" s="46" t="s">
        <v>1581</v>
      </c>
      <c r="B483" s="46" t="s">
        <v>959</v>
      </c>
      <c r="C483" s="34" t="s">
        <v>855</v>
      </c>
      <c r="D483" s="34" t="s">
        <v>1582</v>
      </c>
      <c r="E483" s="34" t="s">
        <v>620</v>
      </c>
      <c r="F483" s="35" t="s">
        <v>1525</v>
      </c>
      <c r="G483" s="36">
        <v>1</v>
      </c>
      <c r="H483" s="34" t="s">
        <v>340</v>
      </c>
      <c r="I483" s="39"/>
    </row>
    <row r="484" spans="1:9" x14ac:dyDescent="0.25">
      <c r="A484" s="46" t="s">
        <v>1583</v>
      </c>
      <c r="B484" s="46" t="s">
        <v>959</v>
      </c>
      <c r="C484" s="34" t="s">
        <v>855</v>
      </c>
      <c r="D484" s="34" t="s">
        <v>1584</v>
      </c>
      <c r="E484" s="34" t="s">
        <v>620</v>
      </c>
      <c r="F484" s="35" t="s">
        <v>1525</v>
      </c>
      <c r="G484" s="36">
        <v>1</v>
      </c>
      <c r="H484" s="34" t="s">
        <v>340</v>
      </c>
      <c r="I484" s="39"/>
    </row>
    <row r="485" spans="1:9" x14ac:dyDescent="0.25">
      <c r="A485" s="46" t="s">
        <v>1585</v>
      </c>
      <c r="B485" s="46" t="s">
        <v>959</v>
      </c>
      <c r="C485" s="34" t="s">
        <v>866</v>
      </c>
      <c r="D485" s="34" t="s">
        <v>1586</v>
      </c>
      <c r="E485" s="34" t="s">
        <v>582</v>
      </c>
      <c r="F485" s="35" t="s">
        <v>1587</v>
      </c>
      <c r="G485" s="36">
        <v>1</v>
      </c>
      <c r="H485" s="34" t="s">
        <v>340</v>
      </c>
      <c r="I485" s="39"/>
    </row>
    <row r="486" spans="1:9" x14ac:dyDescent="0.25">
      <c r="A486" s="46" t="s">
        <v>1588</v>
      </c>
      <c r="B486" s="46" t="s">
        <v>959</v>
      </c>
      <c r="C486" s="34" t="s">
        <v>866</v>
      </c>
      <c r="D486" s="34" t="s">
        <v>1589</v>
      </c>
      <c r="E486" s="34" t="s">
        <v>582</v>
      </c>
      <c r="F486" s="35" t="s">
        <v>1590</v>
      </c>
      <c r="G486" s="36">
        <v>1</v>
      </c>
      <c r="H486" s="34" t="s">
        <v>340</v>
      </c>
      <c r="I486" s="39"/>
    </row>
    <row r="487" spans="1:9" x14ac:dyDescent="0.25">
      <c r="A487" s="46" t="s">
        <v>1591</v>
      </c>
      <c r="B487" s="46" t="s">
        <v>959</v>
      </c>
      <c r="C487" s="34" t="s">
        <v>866</v>
      </c>
      <c r="D487" s="34" t="s">
        <v>1592</v>
      </c>
      <c r="E487" s="34" t="s">
        <v>582</v>
      </c>
      <c r="F487" s="35" t="s">
        <v>1590</v>
      </c>
      <c r="G487" s="36">
        <v>1</v>
      </c>
      <c r="H487" s="34" t="s">
        <v>340</v>
      </c>
      <c r="I487" s="39"/>
    </row>
    <row r="488" spans="1:9" x14ac:dyDescent="0.25">
      <c r="A488" s="46" t="s">
        <v>1593</v>
      </c>
      <c r="B488" s="46" t="s">
        <v>959</v>
      </c>
      <c r="C488" s="34" t="s">
        <v>866</v>
      </c>
      <c r="D488" s="34" t="s">
        <v>1594</v>
      </c>
      <c r="E488" s="34" t="s">
        <v>582</v>
      </c>
      <c r="F488" s="35" t="s">
        <v>1587</v>
      </c>
      <c r="G488" s="36">
        <v>1</v>
      </c>
      <c r="H488" s="34" t="s">
        <v>340</v>
      </c>
      <c r="I488" s="39"/>
    </row>
    <row r="489" spans="1:9" x14ac:dyDescent="0.25">
      <c r="A489" s="46" t="s">
        <v>1595</v>
      </c>
      <c r="B489" s="46" t="s">
        <v>959</v>
      </c>
      <c r="C489" s="34" t="s">
        <v>866</v>
      </c>
      <c r="D489" s="34" t="s">
        <v>1596</v>
      </c>
      <c r="E489" s="34" t="s">
        <v>582</v>
      </c>
      <c r="F489" s="35" t="s">
        <v>1587</v>
      </c>
      <c r="G489" s="36">
        <v>1</v>
      </c>
      <c r="H489" s="34" t="s">
        <v>340</v>
      </c>
      <c r="I489" s="39"/>
    </row>
    <row r="490" spans="1:9" x14ac:dyDescent="0.25">
      <c r="A490" s="46" t="s">
        <v>1597</v>
      </c>
      <c r="B490" s="46" t="s">
        <v>959</v>
      </c>
      <c r="C490" s="34" t="s">
        <v>866</v>
      </c>
      <c r="D490" s="34" t="s">
        <v>1598</v>
      </c>
      <c r="E490" s="34" t="s">
        <v>582</v>
      </c>
      <c r="F490" s="35" t="s">
        <v>1590</v>
      </c>
      <c r="G490" s="36">
        <v>1</v>
      </c>
      <c r="H490" s="34" t="s">
        <v>340</v>
      </c>
      <c r="I490" s="39"/>
    </row>
    <row r="491" spans="1:9" x14ac:dyDescent="0.25">
      <c r="A491" s="46" t="s">
        <v>1599</v>
      </c>
      <c r="B491" s="46" t="s">
        <v>959</v>
      </c>
      <c r="C491" s="34" t="s">
        <v>866</v>
      </c>
      <c r="D491" s="34" t="s">
        <v>1600</v>
      </c>
      <c r="E491" s="34" t="s">
        <v>582</v>
      </c>
      <c r="F491" s="35" t="s">
        <v>1590</v>
      </c>
      <c r="G491" s="36">
        <v>1</v>
      </c>
      <c r="H491" s="34" t="s">
        <v>340</v>
      </c>
      <c r="I491" s="39"/>
    </row>
    <row r="492" spans="1:9" x14ac:dyDescent="0.25">
      <c r="A492" s="46" t="s">
        <v>1601</v>
      </c>
      <c r="B492" s="46" t="s">
        <v>959</v>
      </c>
      <c r="C492" s="34" t="s">
        <v>866</v>
      </c>
      <c r="D492" s="34" t="s">
        <v>1602</v>
      </c>
      <c r="E492" s="34" t="s">
        <v>582</v>
      </c>
      <c r="F492" s="35" t="s">
        <v>1587</v>
      </c>
      <c r="G492" s="36">
        <v>1</v>
      </c>
      <c r="H492" s="34" t="s">
        <v>340</v>
      </c>
      <c r="I492" s="39"/>
    </row>
    <row r="493" spans="1:9" x14ac:dyDescent="0.25">
      <c r="A493" s="46" t="s">
        <v>1603</v>
      </c>
      <c r="B493" s="46" t="s">
        <v>959</v>
      </c>
      <c r="C493" s="34" t="s">
        <v>866</v>
      </c>
      <c r="D493" s="34" t="s">
        <v>1604</v>
      </c>
      <c r="E493" s="34" t="s">
        <v>582</v>
      </c>
      <c r="F493" s="35" t="s">
        <v>1587</v>
      </c>
      <c r="G493" s="36">
        <v>1</v>
      </c>
      <c r="H493" s="34" t="s">
        <v>340</v>
      </c>
      <c r="I493" s="39"/>
    </row>
    <row r="494" spans="1:9" x14ac:dyDescent="0.25">
      <c r="A494" s="46" t="s">
        <v>1605</v>
      </c>
      <c r="B494" s="46" t="s">
        <v>959</v>
      </c>
      <c r="C494" s="34" t="s">
        <v>866</v>
      </c>
      <c r="D494" s="34" t="s">
        <v>1606</v>
      </c>
      <c r="E494" s="34" t="s">
        <v>582</v>
      </c>
      <c r="F494" s="35" t="s">
        <v>1587</v>
      </c>
      <c r="G494" s="36">
        <v>1</v>
      </c>
      <c r="H494" s="34" t="s">
        <v>340</v>
      </c>
      <c r="I494" s="39"/>
    </row>
    <row r="495" spans="1:9" x14ac:dyDescent="0.25">
      <c r="A495" s="46" t="s">
        <v>1607</v>
      </c>
      <c r="B495" s="46" t="s">
        <v>959</v>
      </c>
      <c r="C495" s="34" t="s">
        <v>866</v>
      </c>
      <c r="D495" s="34" t="s">
        <v>1608</v>
      </c>
      <c r="E495" s="34" t="s">
        <v>582</v>
      </c>
      <c r="F495" s="35" t="s">
        <v>1590</v>
      </c>
      <c r="G495" s="36">
        <v>1</v>
      </c>
      <c r="H495" s="34" t="s">
        <v>340</v>
      </c>
      <c r="I495" s="39"/>
    </row>
    <row r="496" spans="1:9" x14ac:dyDescent="0.25">
      <c r="A496" s="46" t="s">
        <v>1609</v>
      </c>
      <c r="B496" s="46" t="s">
        <v>959</v>
      </c>
      <c r="C496" s="34" t="s">
        <v>866</v>
      </c>
      <c r="D496" s="34" t="s">
        <v>1610</v>
      </c>
      <c r="E496" s="34" t="s">
        <v>582</v>
      </c>
      <c r="F496" s="35" t="s">
        <v>1590</v>
      </c>
      <c r="G496" s="36">
        <v>1</v>
      </c>
      <c r="H496" s="34" t="s">
        <v>340</v>
      </c>
      <c r="I496" s="39"/>
    </row>
    <row r="497" spans="1:9" x14ac:dyDescent="0.25">
      <c r="A497" s="46" t="s">
        <v>1611</v>
      </c>
      <c r="B497" s="46" t="s">
        <v>959</v>
      </c>
      <c r="C497" s="34" t="s">
        <v>866</v>
      </c>
      <c r="D497" s="34" t="s">
        <v>1612</v>
      </c>
      <c r="E497" s="34" t="s">
        <v>582</v>
      </c>
      <c r="F497" s="35" t="s">
        <v>1587</v>
      </c>
      <c r="G497" s="36">
        <v>1</v>
      </c>
      <c r="H497" s="34" t="s">
        <v>340</v>
      </c>
      <c r="I497" s="39"/>
    </row>
    <row r="498" spans="1:9" x14ac:dyDescent="0.25">
      <c r="A498" s="46" t="s">
        <v>1613</v>
      </c>
      <c r="B498" s="46" t="s">
        <v>959</v>
      </c>
      <c r="C498" s="34" t="s">
        <v>866</v>
      </c>
      <c r="D498" s="34" t="s">
        <v>1614</v>
      </c>
      <c r="E498" s="34" t="s">
        <v>582</v>
      </c>
      <c r="F498" s="35" t="s">
        <v>1587</v>
      </c>
      <c r="G498" s="36">
        <v>1</v>
      </c>
      <c r="H498" s="34" t="s">
        <v>340</v>
      </c>
      <c r="I498" s="39"/>
    </row>
    <row r="499" spans="1:9" x14ac:dyDescent="0.25">
      <c r="A499" s="46" t="s">
        <v>1615</v>
      </c>
      <c r="B499" s="46" t="s">
        <v>959</v>
      </c>
      <c r="C499" s="34" t="s">
        <v>866</v>
      </c>
      <c r="D499" s="34" t="s">
        <v>1616</v>
      </c>
      <c r="E499" s="34" t="s">
        <v>582</v>
      </c>
      <c r="F499" s="35" t="s">
        <v>1590</v>
      </c>
      <c r="G499" s="36">
        <v>1</v>
      </c>
      <c r="H499" s="34" t="s">
        <v>340</v>
      </c>
      <c r="I499" s="39"/>
    </row>
    <row r="500" spans="1:9" x14ac:dyDescent="0.25">
      <c r="A500" s="46" t="s">
        <v>1617</v>
      </c>
      <c r="B500" s="46" t="s">
        <v>959</v>
      </c>
      <c r="C500" s="34" t="s">
        <v>866</v>
      </c>
      <c r="D500" s="34" t="s">
        <v>1618</v>
      </c>
      <c r="E500" s="34" t="s">
        <v>582</v>
      </c>
      <c r="F500" s="35" t="s">
        <v>1590</v>
      </c>
      <c r="G500" s="36">
        <v>1</v>
      </c>
      <c r="H500" s="34" t="s">
        <v>340</v>
      </c>
      <c r="I500" s="39"/>
    </row>
    <row r="501" spans="1:9" x14ac:dyDescent="0.25">
      <c r="A501" s="46" t="s">
        <v>1619</v>
      </c>
      <c r="B501" s="46" t="s">
        <v>959</v>
      </c>
      <c r="C501" s="34" t="s">
        <v>866</v>
      </c>
      <c r="D501" s="34" t="s">
        <v>1620</v>
      </c>
      <c r="E501" s="34" t="s">
        <v>582</v>
      </c>
      <c r="F501" s="35" t="s">
        <v>1587</v>
      </c>
      <c r="G501" s="36">
        <v>1</v>
      </c>
      <c r="H501" s="34" t="s">
        <v>340</v>
      </c>
      <c r="I501" s="39"/>
    </row>
    <row r="502" spans="1:9" x14ac:dyDescent="0.25">
      <c r="A502" s="46" t="s">
        <v>1621</v>
      </c>
      <c r="B502" s="46" t="s">
        <v>959</v>
      </c>
      <c r="C502" s="34" t="s">
        <v>866</v>
      </c>
      <c r="D502" s="34" t="s">
        <v>1622</v>
      </c>
      <c r="E502" s="34" t="s">
        <v>582</v>
      </c>
      <c r="F502" s="35" t="s">
        <v>1587</v>
      </c>
      <c r="G502" s="36">
        <v>1</v>
      </c>
      <c r="H502" s="34" t="s">
        <v>340</v>
      </c>
      <c r="I502" s="39"/>
    </row>
    <row r="503" spans="1:9" x14ac:dyDescent="0.25">
      <c r="A503" s="46" t="s">
        <v>1623</v>
      </c>
      <c r="B503" s="46" t="s">
        <v>959</v>
      </c>
      <c r="C503" s="34" t="s">
        <v>866</v>
      </c>
      <c r="D503" s="34" t="s">
        <v>1624</v>
      </c>
      <c r="E503" s="34" t="s">
        <v>582</v>
      </c>
      <c r="F503" s="35" t="s">
        <v>1587</v>
      </c>
      <c r="G503" s="36">
        <v>1</v>
      </c>
      <c r="H503" s="34" t="s">
        <v>340</v>
      </c>
      <c r="I503" s="39"/>
    </row>
    <row r="504" spans="1:9" x14ac:dyDescent="0.25">
      <c r="A504" s="46" t="s">
        <v>1625</v>
      </c>
      <c r="B504" s="46" t="s">
        <v>959</v>
      </c>
      <c r="C504" s="34" t="s">
        <v>866</v>
      </c>
      <c r="D504" s="34" t="s">
        <v>1626</v>
      </c>
      <c r="E504" s="34" t="s">
        <v>582</v>
      </c>
      <c r="F504" s="35" t="s">
        <v>1590</v>
      </c>
      <c r="G504" s="36">
        <v>1</v>
      </c>
      <c r="H504" s="34" t="s">
        <v>340</v>
      </c>
      <c r="I504" s="39"/>
    </row>
    <row r="505" spans="1:9" x14ac:dyDescent="0.25">
      <c r="A505" s="46" t="s">
        <v>1627</v>
      </c>
      <c r="B505" s="46" t="s">
        <v>959</v>
      </c>
      <c r="C505" s="34" t="s">
        <v>866</v>
      </c>
      <c r="D505" s="34" t="s">
        <v>1628</v>
      </c>
      <c r="E505" s="34" t="s">
        <v>582</v>
      </c>
      <c r="F505" s="35" t="s">
        <v>1590</v>
      </c>
      <c r="G505" s="36">
        <v>1</v>
      </c>
      <c r="H505" s="34" t="s">
        <v>340</v>
      </c>
      <c r="I505" s="39"/>
    </row>
    <row r="506" spans="1:9" x14ac:dyDescent="0.25">
      <c r="A506" s="46" t="s">
        <v>1629</v>
      </c>
      <c r="B506" s="46" t="s">
        <v>959</v>
      </c>
      <c r="C506" s="34" t="s">
        <v>866</v>
      </c>
      <c r="D506" s="34" t="s">
        <v>1630</v>
      </c>
      <c r="E506" s="34" t="s">
        <v>582</v>
      </c>
      <c r="F506" s="35" t="s">
        <v>1590</v>
      </c>
      <c r="G506" s="36">
        <v>1</v>
      </c>
      <c r="H506" s="34" t="s">
        <v>340</v>
      </c>
      <c r="I506" s="39"/>
    </row>
    <row r="507" spans="1:9" x14ac:dyDescent="0.25">
      <c r="A507" s="46" t="s">
        <v>1631</v>
      </c>
      <c r="B507" s="46" t="s">
        <v>959</v>
      </c>
      <c r="C507" s="34" t="s">
        <v>866</v>
      </c>
      <c r="D507" s="34" t="s">
        <v>1632</v>
      </c>
      <c r="E507" s="34" t="s">
        <v>582</v>
      </c>
      <c r="F507" s="35" t="s">
        <v>1590</v>
      </c>
      <c r="G507" s="36">
        <v>1</v>
      </c>
      <c r="H507" s="34" t="s">
        <v>340</v>
      </c>
      <c r="I507" s="39"/>
    </row>
    <row r="508" spans="1:9" x14ac:dyDescent="0.25">
      <c r="A508" s="46" t="s">
        <v>1633</v>
      </c>
      <c r="B508" s="46" t="s">
        <v>959</v>
      </c>
      <c r="C508" s="34" t="s">
        <v>866</v>
      </c>
      <c r="D508" s="34" t="s">
        <v>1634</v>
      </c>
      <c r="E508" s="34" t="s">
        <v>582</v>
      </c>
      <c r="F508" s="35" t="s">
        <v>1587</v>
      </c>
      <c r="G508" s="36">
        <v>1</v>
      </c>
      <c r="H508" s="34" t="s">
        <v>340</v>
      </c>
      <c r="I508" s="39"/>
    </row>
    <row r="509" spans="1:9" x14ac:dyDescent="0.25">
      <c r="A509" s="46" t="s">
        <v>1635</v>
      </c>
      <c r="B509" s="46" t="s">
        <v>959</v>
      </c>
      <c r="C509" s="34" t="s">
        <v>866</v>
      </c>
      <c r="D509" s="34" t="s">
        <v>1636</v>
      </c>
      <c r="E509" s="34" t="s">
        <v>582</v>
      </c>
      <c r="F509" s="35" t="s">
        <v>1587</v>
      </c>
      <c r="G509" s="36">
        <v>1</v>
      </c>
      <c r="H509" s="34" t="s">
        <v>340</v>
      </c>
      <c r="I509" s="39"/>
    </row>
    <row r="510" spans="1:9" x14ac:dyDescent="0.25">
      <c r="A510" s="46" t="s">
        <v>1637</v>
      </c>
      <c r="B510" s="46" t="s">
        <v>959</v>
      </c>
      <c r="C510" s="34" t="s">
        <v>866</v>
      </c>
      <c r="D510" s="34" t="s">
        <v>1638</v>
      </c>
      <c r="E510" s="34" t="s">
        <v>582</v>
      </c>
      <c r="F510" s="35" t="s">
        <v>1590</v>
      </c>
      <c r="G510" s="36">
        <v>1</v>
      </c>
      <c r="H510" s="34" t="s">
        <v>340</v>
      </c>
      <c r="I510" s="39"/>
    </row>
    <row r="511" spans="1:9" x14ac:dyDescent="0.25">
      <c r="A511" s="46" t="s">
        <v>1639</v>
      </c>
      <c r="B511" s="46" t="s">
        <v>959</v>
      </c>
      <c r="C511" s="34" t="s">
        <v>866</v>
      </c>
      <c r="D511" s="34" t="s">
        <v>1640</v>
      </c>
      <c r="E511" s="34" t="s">
        <v>582</v>
      </c>
      <c r="F511" s="35" t="s">
        <v>1587</v>
      </c>
      <c r="G511" s="36">
        <v>1</v>
      </c>
      <c r="H511" s="34" t="s">
        <v>340</v>
      </c>
      <c r="I511" s="39"/>
    </row>
    <row r="512" spans="1:9" x14ac:dyDescent="0.25">
      <c r="A512" s="46" t="s">
        <v>1641</v>
      </c>
      <c r="B512" s="46" t="s">
        <v>959</v>
      </c>
      <c r="C512" s="34" t="s">
        <v>866</v>
      </c>
      <c r="D512" s="34" t="s">
        <v>1642</v>
      </c>
      <c r="E512" s="34" t="s">
        <v>582</v>
      </c>
      <c r="F512" s="35" t="s">
        <v>1587</v>
      </c>
      <c r="G512" s="36">
        <v>1</v>
      </c>
      <c r="H512" s="34" t="s">
        <v>340</v>
      </c>
      <c r="I512" s="39"/>
    </row>
    <row r="513" spans="1:9" x14ac:dyDescent="0.25">
      <c r="A513" s="46" t="s">
        <v>1643</v>
      </c>
      <c r="B513" s="46" t="s">
        <v>959</v>
      </c>
      <c r="C513" s="34" t="s">
        <v>866</v>
      </c>
      <c r="D513" s="34" t="s">
        <v>1644</v>
      </c>
      <c r="E513" s="34" t="s">
        <v>582</v>
      </c>
      <c r="F513" s="35" t="s">
        <v>1587</v>
      </c>
      <c r="G513" s="36">
        <v>1</v>
      </c>
      <c r="H513" s="34" t="s">
        <v>340</v>
      </c>
      <c r="I513" s="39"/>
    </row>
    <row r="514" spans="1:9" x14ac:dyDescent="0.25">
      <c r="A514" s="46" t="s">
        <v>1645</v>
      </c>
      <c r="B514" s="46" t="s">
        <v>959</v>
      </c>
      <c r="C514" s="34" t="s">
        <v>866</v>
      </c>
      <c r="D514" s="34" t="s">
        <v>1646</v>
      </c>
      <c r="E514" s="34" t="s">
        <v>582</v>
      </c>
      <c r="F514" s="35" t="s">
        <v>1590</v>
      </c>
      <c r="G514" s="36">
        <v>1</v>
      </c>
      <c r="H514" s="34" t="s">
        <v>340</v>
      </c>
      <c r="I514" s="39"/>
    </row>
    <row r="515" spans="1:9" x14ac:dyDescent="0.25">
      <c r="A515" s="46" t="s">
        <v>1647</v>
      </c>
      <c r="B515" s="46" t="s">
        <v>959</v>
      </c>
      <c r="C515" s="34" t="s">
        <v>866</v>
      </c>
      <c r="D515" s="34" t="s">
        <v>1648</v>
      </c>
      <c r="E515" s="34" t="s">
        <v>582</v>
      </c>
      <c r="F515" s="35" t="s">
        <v>1587</v>
      </c>
      <c r="G515" s="36">
        <v>1</v>
      </c>
      <c r="H515" s="34" t="s">
        <v>340</v>
      </c>
      <c r="I515" s="39"/>
    </row>
    <row r="516" spans="1:9" x14ac:dyDescent="0.25">
      <c r="A516" s="46" t="s">
        <v>1649</v>
      </c>
      <c r="B516" s="46" t="s">
        <v>959</v>
      </c>
      <c r="C516" s="34" t="s">
        <v>866</v>
      </c>
      <c r="D516" s="34" t="s">
        <v>1650</v>
      </c>
      <c r="E516" s="34" t="s">
        <v>582</v>
      </c>
      <c r="F516" s="35" t="s">
        <v>1587</v>
      </c>
      <c r="G516" s="36">
        <v>1</v>
      </c>
      <c r="H516" s="34" t="s">
        <v>340</v>
      </c>
      <c r="I516" s="39"/>
    </row>
    <row r="517" spans="1:9" x14ac:dyDescent="0.25">
      <c r="A517" s="46" t="s">
        <v>1651</v>
      </c>
      <c r="B517" s="46" t="s">
        <v>959</v>
      </c>
      <c r="C517" s="34" t="s">
        <v>866</v>
      </c>
      <c r="D517" s="34" t="s">
        <v>1652</v>
      </c>
      <c r="E517" s="34" t="s">
        <v>582</v>
      </c>
      <c r="F517" s="35" t="s">
        <v>1590</v>
      </c>
      <c r="G517" s="36">
        <v>1</v>
      </c>
      <c r="H517" s="34" t="s">
        <v>340</v>
      </c>
      <c r="I517" s="39"/>
    </row>
    <row r="518" spans="1:9" x14ac:dyDescent="0.25">
      <c r="A518" s="46" t="s">
        <v>1653</v>
      </c>
      <c r="B518" s="46" t="s">
        <v>959</v>
      </c>
      <c r="C518" s="34" t="s">
        <v>866</v>
      </c>
      <c r="D518" s="34" t="s">
        <v>1654</v>
      </c>
      <c r="E518" s="34" t="s">
        <v>582</v>
      </c>
      <c r="F518" s="35" t="s">
        <v>1590</v>
      </c>
      <c r="G518" s="36">
        <v>1</v>
      </c>
      <c r="H518" s="34" t="s">
        <v>340</v>
      </c>
      <c r="I518" s="39"/>
    </row>
    <row r="519" spans="1:9" x14ac:dyDescent="0.25">
      <c r="A519" s="46" t="s">
        <v>1655</v>
      </c>
      <c r="B519" s="46" t="s">
        <v>959</v>
      </c>
      <c r="C519" s="34" t="s">
        <v>866</v>
      </c>
      <c r="D519" s="34" t="s">
        <v>1656</v>
      </c>
      <c r="E519" s="34" t="s">
        <v>582</v>
      </c>
      <c r="F519" s="35" t="s">
        <v>1587</v>
      </c>
      <c r="G519" s="36">
        <v>1</v>
      </c>
      <c r="H519" s="34" t="s">
        <v>340</v>
      </c>
      <c r="I519" s="39"/>
    </row>
    <row r="520" spans="1:9" x14ac:dyDescent="0.25">
      <c r="A520" s="46" t="s">
        <v>1657</v>
      </c>
      <c r="B520" s="46" t="s">
        <v>959</v>
      </c>
      <c r="C520" s="34" t="s">
        <v>866</v>
      </c>
      <c r="D520" s="34" t="s">
        <v>1658</v>
      </c>
      <c r="E520" s="34" t="s">
        <v>582</v>
      </c>
      <c r="F520" s="35" t="s">
        <v>1587</v>
      </c>
      <c r="G520" s="36">
        <v>1</v>
      </c>
      <c r="H520" s="34" t="s">
        <v>340</v>
      </c>
      <c r="I520" s="39"/>
    </row>
    <row r="521" spans="1:9" x14ac:dyDescent="0.25">
      <c r="A521" s="46" t="s">
        <v>1659</v>
      </c>
      <c r="B521" s="46" t="s">
        <v>959</v>
      </c>
      <c r="C521" s="34" t="s">
        <v>866</v>
      </c>
      <c r="D521" s="34" t="s">
        <v>1660</v>
      </c>
      <c r="E521" s="34" t="s">
        <v>582</v>
      </c>
      <c r="F521" s="35" t="s">
        <v>1590</v>
      </c>
      <c r="G521" s="36">
        <v>1</v>
      </c>
      <c r="H521" s="34" t="s">
        <v>340</v>
      </c>
      <c r="I521" s="39"/>
    </row>
    <row r="522" spans="1:9" x14ac:dyDescent="0.25">
      <c r="A522" s="46" t="s">
        <v>1661</v>
      </c>
      <c r="B522" s="46" t="s">
        <v>959</v>
      </c>
      <c r="C522" s="34" t="s">
        <v>866</v>
      </c>
      <c r="D522" s="34" t="s">
        <v>1662</v>
      </c>
      <c r="E522" s="34" t="s">
        <v>582</v>
      </c>
      <c r="F522" s="35" t="s">
        <v>1590</v>
      </c>
      <c r="G522" s="36">
        <v>1</v>
      </c>
      <c r="H522" s="34" t="s">
        <v>340</v>
      </c>
      <c r="I522" s="39"/>
    </row>
    <row r="523" spans="1:9" x14ac:dyDescent="0.25">
      <c r="A523" s="46" t="s">
        <v>1663</v>
      </c>
      <c r="B523" s="46" t="s">
        <v>959</v>
      </c>
      <c r="C523" s="34" t="s">
        <v>866</v>
      </c>
      <c r="D523" s="34" t="s">
        <v>1664</v>
      </c>
      <c r="E523" s="34" t="s">
        <v>582</v>
      </c>
      <c r="F523" s="35" t="s">
        <v>1587</v>
      </c>
      <c r="G523" s="36">
        <v>1</v>
      </c>
      <c r="H523" s="34" t="s">
        <v>340</v>
      </c>
      <c r="I523" s="39"/>
    </row>
    <row r="524" spans="1:9" x14ac:dyDescent="0.25">
      <c r="A524" s="46" t="s">
        <v>1665</v>
      </c>
      <c r="B524" s="46" t="s">
        <v>959</v>
      </c>
      <c r="C524" s="34" t="s">
        <v>866</v>
      </c>
      <c r="D524" s="34" t="s">
        <v>1666</v>
      </c>
      <c r="E524" s="34" t="s">
        <v>582</v>
      </c>
      <c r="F524" s="35" t="s">
        <v>1587</v>
      </c>
      <c r="G524" s="36">
        <v>1</v>
      </c>
      <c r="H524" s="34" t="s">
        <v>340</v>
      </c>
      <c r="I524" s="39"/>
    </row>
    <row r="525" spans="1:9" x14ac:dyDescent="0.25">
      <c r="A525" s="46" t="s">
        <v>1667</v>
      </c>
      <c r="B525" s="46" t="s">
        <v>959</v>
      </c>
      <c r="C525" s="34" t="s">
        <v>866</v>
      </c>
      <c r="D525" s="34" t="s">
        <v>1668</v>
      </c>
      <c r="E525" s="34" t="s">
        <v>582</v>
      </c>
      <c r="F525" s="35" t="s">
        <v>1590</v>
      </c>
      <c r="G525" s="36">
        <v>1</v>
      </c>
      <c r="H525" s="34" t="s">
        <v>340</v>
      </c>
      <c r="I525" s="39"/>
    </row>
    <row r="526" spans="1:9" x14ac:dyDescent="0.25">
      <c r="A526" s="46" t="s">
        <v>1669</v>
      </c>
      <c r="B526" s="46" t="s">
        <v>959</v>
      </c>
      <c r="C526" s="34" t="s">
        <v>866</v>
      </c>
      <c r="D526" s="34" t="s">
        <v>1670</v>
      </c>
      <c r="E526" s="34" t="s">
        <v>582</v>
      </c>
      <c r="F526" s="35" t="s">
        <v>1590</v>
      </c>
      <c r="G526" s="36">
        <v>1</v>
      </c>
      <c r="H526" s="34" t="s">
        <v>340</v>
      </c>
      <c r="I526" s="39"/>
    </row>
    <row r="527" spans="1:9" x14ac:dyDescent="0.25">
      <c r="A527" s="46" t="s">
        <v>1671</v>
      </c>
      <c r="B527" s="46" t="s">
        <v>959</v>
      </c>
      <c r="C527" s="34" t="s">
        <v>866</v>
      </c>
      <c r="D527" s="34" t="s">
        <v>1672</v>
      </c>
      <c r="E527" s="34" t="s">
        <v>582</v>
      </c>
      <c r="F527" s="35" t="s">
        <v>1587</v>
      </c>
      <c r="G527" s="36">
        <v>1</v>
      </c>
      <c r="H527" s="34" t="s">
        <v>340</v>
      </c>
      <c r="I527" s="39"/>
    </row>
    <row r="528" spans="1:9" x14ac:dyDescent="0.25">
      <c r="A528" s="46" t="s">
        <v>1673</v>
      </c>
      <c r="B528" s="46" t="s">
        <v>959</v>
      </c>
      <c r="C528" s="34" t="s">
        <v>866</v>
      </c>
      <c r="D528" s="34" t="s">
        <v>1674</v>
      </c>
      <c r="E528" s="34" t="s">
        <v>582</v>
      </c>
      <c r="F528" s="35" t="s">
        <v>1590</v>
      </c>
      <c r="G528" s="36">
        <v>1</v>
      </c>
      <c r="H528" s="34" t="s">
        <v>340</v>
      </c>
      <c r="I528" s="39"/>
    </row>
    <row r="529" spans="1:9" x14ac:dyDescent="0.25">
      <c r="A529" s="46" t="s">
        <v>1675</v>
      </c>
      <c r="B529" s="46" t="s">
        <v>959</v>
      </c>
      <c r="C529" s="34" t="s">
        <v>866</v>
      </c>
      <c r="D529" s="34" t="s">
        <v>1676</v>
      </c>
      <c r="E529" s="34" t="s">
        <v>582</v>
      </c>
      <c r="F529" s="35" t="s">
        <v>1590</v>
      </c>
      <c r="G529" s="36">
        <v>1</v>
      </c>
      <c r="H529" s="34" t="s">
        <v>340</v>
      </c>
      <c r="I529" s="39"/>
    </row>
    <row r="530" spans="1:9" x14ac:dyDescent="0.25">
      <c r="A530" s="46" t="s">
        <v>1677</v>
      </c>
      <c r="B530" s="46" t="s">
        <v>959</v>
      </c>
      <c r="C530" s="34" t="s">
        <v>866</v>
      </c>
      <c r="D530" s="34" t="s">
        <v>1678</v>
      </c>
      <c r="E530" s="34" t="s">
        <v>582</v>
      </c>
      <c r="F530" s="35" t="s">
        <v>1590</v>
      </c>
      <c r="G530" s="36">
        <v>1</v>
      </c>
      <c r="H530" s="34" t="s">
        <v>340</v>
      </c>
      <c r="I530" s="39"/>
    </row>
    <row r="531" spans="1:9" x14ac:dyDescent="0.25">
      <c r="A531" s="46" t="s">
        <v>1679</v>
      </c>
      <c r="B531" s="46" t="s">
        <v>959</v>
      </c>
      <c r="C531" s="34" t="s">
        <v>866</v>
      </c>
      <c r="D531" s="34" t="s">
        <v>1680</v>
      </c>
      <c r="E531" s="34" t="s">
        <v>582</v>
      </c>
      <c r="F531" s="35" t="s">
        <v>1590</v>
      </c>
      <c r="G531" s="36">
        <v>1</v>
      </c>
      <c r="H531" s="34" t="s">
        <v>340</v>
      </c>
      <c r="I531" s="39"/>
    </row>
    <row r="532" spans="1:9" x14ac:dyDescent="0.25">
      <c r="A532" s="46" t="s">
        <v>1681</v>
      </c>
      <c r="B532" s="46" t="s">
        <v>959</v>
      </c>
      <c r="C532" s="34" t="s">
        <v>866</v>
      </c>
      <c r="D532" s="34" t="s">
        <v>1682</v>
      </c>
      <c r="E532" s="34" t="s">
        <v>582</v>
      </c>
      <c r="F532" s="35" t="s">
        <v>1590</v>
      </c>
      <c r="G532" s="36">
        <v>1</v>
      </c>
      <c r="H532" s="34" t="s">
        <v>340</v>
      </c>
      <c r="I532" s="39"/>
    </row>
    <row r="533" spans="1:9" x14ac:dyDescent="0.25">
      <c r="A533" s="46" t="s">
        <v>1683</v>
      </c>
      <c r="B533" s="46" t="s">
        <v>959</v>
      </c>
      <c r="C533" s="34" t="s">
        <v>866</v>
      </c>
      <c r="D533" s="34" t="s">
        <v>1684</v>
      </c>
      <c r="E533" s="34" t="s">
        <v>582</v>
      </c>
      <c r="F533" s="35" t="s">
        <v>1590</v>
      </c>
      <c r="G533" s="36">
        <v>1</v>
      </c>
      <c r="H533" s="34" t="s">
        <v>340</v>
      </c>
      <c r="I533" s="39"/>
    </row>
    <row r="534" spans="1:9" x14ac:dyDescent="0.25">
      <c r="A534" s="46" t="s">
        <v>1685</v>
      </c>
      <c r="B534" s="46" t="s">
        <v>959</v>
      </c>
      <c r="C534" s="34" t="s">
        <v>866</v>
      </c>
      <c r="D534" s="34" t="s">
        <v>1686</v>
      </c>
      <c r="E534" s="34" t="s">
        <v>582</v>
      </c>
      <c r="F534" s="35" t="s">
        <v>1587</v>
      </c>
      <c r="G534" s="36">
        <v>1</v>
      </c>
      <c r="H534" s="34" t="s">
        <v>340</v>
      </c>
      <c r="I534" s="39"/>
    </row>
    <row r="535" spans="1:9" x14ac:dyDescent="0.25">
      <c r="A535" s="46" t="s">
        <v>1687</v>
      </c>
      <c r="B535" s="46" t="s">
        <v>959</v>
      </c>
      <c r="C535" s="34" t="s">
        <v>866</v>
      </c>
      <c r="D535" s="34" t="s">
        <v>1688</v>
      </c>
      <c r="E535" s="34" t="s">
        <v>582</v>
      </c>
      <c r="F535" s="35" t="s">
        <v>1590</v>
      </c>
      <c r="G535" s="36">
        <v>1</v>
      </c>
      <c r="H535" s="34" t="s">
        <v>340</v>
      </c>
      <c r="I535" s="39"/>
    </row>
    <row r="536" spans="1:9" x14ac:dyDescent="0.25">
      <c r="A536" s="46" t="s">
        <v>1689</v>
      </c>
      <c r="B536" s="46" t="s">
        <v>959</v>
      </c>
      <c r="C536" s="34" t="s">
        <v>866</v>
      </c>
      <c r="D536" s="34" t="s">
        <v>1690</v>
      </c>
      <c r="E536" s="34" t="s">
        <v>582</v>
      </c>
      <c r="F536" s="35" t="s">
        <v>1590</v>
      </c>
      <c r="G536" s="36">
        <v>1</v>
      </c>
      <c r="H536" s="34" t="s">
        <v>340</v>
      </c>
      <c r="I536" s="39"/>
    </row>
    <row r="537" spans="1:9" x14ac:dyDescent="0.25">
      <c r="A537" s="46" t="s">
        <v>1691</v>
      </c>
      <c r="B537" s="46" t="s">
        <v>959</v>
      </c>
      <c r="C537" s="34" t="s">
        <v>866</v>
      </c>
      <c r="D537" s="34" t="s">
        <v>1692</v>
      </c>
      <c r="E537" s="34" t="s">
        <v>582</v>
      </c>
      <c r="F537" s="35" t="s">
        <v>1590</v>
      </c>
      <c r="G537" s="36">
        <v>1</v>
      </c>
      <c r="H537" s="34" t="s">
        <v>340</v>
      </c>
      <c r="I537" s="39"/>
    </row>
    <row r="538" spans="1:9" x14ac:dyDescent="0.25">
      <c r="A538" s="46" t="s">
        <v>1693</v>
      </c>
      <c r="B538" s="46" t="s">
        <v>959</v>
      </c>
      <c r="C538" s="34" t="s">
        <v>866</v>
      </c>
      <c r="D538" s="34" t="s">
        <v>1694</v>
      </c>
      <c r="E538" s="34" t="s">
        <v>582</v>
      </c>
      <c r="F538" s="35" t="s">
        <v>1590</v>
      </c>
      <c r="G538" s="36">
        <v>1</v>
      </c>
      <c r="H538" s="34" t="s">
        <v>340</v>
      </c>
      <c r="I538" s="39"/>
    </row>
    <row r="539" spans="1:9" x14ac:dyDescent="0.25">
      <c r="A539" s="46" t="s">
        <v>1695</v>
      </c>
      <c r="B539" s="46" t="s">
        <v>959</v>
      </c>
      <c r="C539" s="34" t="s">
        <v>866</v>
      </c>
      <c r="D539" s="34" t="s">
        <v>1696</v>
      </c>
      <c r="E539" s="34" t="s">
        <v>582</v>
      </c>
      <c r="F539" s="35" t="s">
        <v>1587</v>
      </c>
      <c r="G539" s="36">
        <v>1</v>
      </c>
      <c r="H539" s="34" t="s">
        <v>340</v>
      </c>
      <c r="I539" s="39"/>
    </row>
    <row r="540" spans="1:9" x14ac:dyDescent="0.25">
      <c r="A540" s="46" t="s">
        <v>1697</v>
      </c>
      <c r="B540" s="46" t="s">
        <v>959</v>
      </c>
      <c r="C540" s="34" t="s">
        <v>866</v>
      </c>
      <c r="D540" s="34" t="s">
        <v>1698</v>
      </c>
      <c r="E540" s="34" t="s">
        <v>582</v>
      </c>
      <c r="F540" s="35" t="s">
        <v>1590</v>
      </c>
      <c r="G540" s="36">
        <v>1</v>
      </c>
      <c r="H540" s="34" t="s">
        <v>340</v>
      </c>
      <c r="I540" s="39"/>
    </row>
    <row r="541" spans="1:9" x14ac:dyDescent="0.25">
      <c r="A541" s="46" t="s">
        <v>1699</v>
      </c>
      <c r="B541" s="46" t="s">
        <v>959</v>
      </c>
      <c r="C541" s="34" t="s">
        <v>866</v>
      </c>
      <c r="D541" s="34" t="s">
        <v>1700</v>
      </c>
      <c r="E541" s="34" t="s">
        <v>582</v>
      </c>
      <c r="F541" s="35" t="s">
        <v>1590</v>
      </c>
      <c r="G541" s="36">
        <v>1</v>
      </c>
      <c r="H541" s="34" t="s">
        <v>340</v>
      </c>
      <c r="I541" s="39"/>
    </row>
    <row r="542" spans="1:9" x14ac:dyDescent="0.25">
      <c r="A542" s="46" t="s">
        <v>1701</v>
      </c>
      <c r="B542" s="46" t="s">
        <v>959</v>
      </c>
      <c r="C542" s="34" t="s">
        <v>866</v>
      </c>
      <c r="D542" s="34" t="s">
        <v>1702</v>
      </c>
      <c r="E542" s="34" t="s">
        <v>582</v>
      </c>
      <c r="F542" s="35" t="s">
        <v>1587</v>
      </c>
      <c r="G542" s="36">
        <v>1</v>
      </c>
      <c r="H542" s="34" t="s">
        <v>340</v>
      </c>
      <c r="I542" s="39"/>
    </row>
    <row r="543" spans="1:9" x14ac:dyDescent="0.25">
      <c r="A543" s="46" t="s">
        <v>1703</v>
      </c>
      <c r="B543" s="46" t="s">
        <v>959</v>
      </c>
      <c r="C543" s="34" t="s">
        <v>866</v>
      </c>
      <c r="D543" s="34" t="s">
        <v>1704</v>
      </c>
      <c r="E543" s="34" t="s">
        <v>582</v>
      </c>
      <c r="F543" s="35" t="s">
        <v>1590</v>
      </c>
      <c r="G543" s="36">
        <v>1</v>
      </c>
      <c r="H543" s="34" t="s">
        <v>340</v>
      </c>
      <c r="I543" s="39"/>
    </row>
    <row r="544" spans="1:9" x14ac:dyDescent="0.25">
      <c r="A544" s="46" t="s">
        <v>1705</v>
      </c>
      <c r="B544" s="46" t="s">
        <v>959</v>
      </c>
      <c r="C544" s="34" t="s">
        <v>866</v>
      </c>
      <c r="D544" s="34" t="s">
        <v>1706</v>
      </c>
      <c r="E544" s="34" t="s">
        <v>582</v>
      </c>
      <c r="F544" s="35" t="s">
        <v>1590</v>
      </c>
      <c r="G544" s="36">
        <v>1</v>
      </c>
      <c r="H544" s="34" t="s">
        <v>340</v>
      </c>
      <c r="I544" s="39"/>
    </row>
    <row r="545" spans="1:9" x14ac:dyDescent="0.25">
      <c r="A545" s="46" t="s">
        <v>1707</v>
      </c>
      <c r="B545" s="46" t="s">
        <v>959</v>
      </c>
      <c r="C545" s="34" t="s">
        <v>866</v>
      </c>
      <c r="D545" s="34" t="s">
        <v>1708</v>
      </c>
      <c r="E545" s="34" t="s">
        <v>582</v>
      </c>
      <c r="F545" s="35" t="s">
        <v>1587</v>
      </c>
      <c r="G545" s="36">
        <v>1</v>
      </c>
      <c r="H545" s="34" t="s">
        <v>340</v>
      </c>
      <c r="I545" s="39"/>
    </row>
    <row r="546" spans="1:9" x14ac:dyDescent="0.25">
      <c r="A546" s="46" t="s">
        <v>1709</v>
      </c>
      <c r="B546" s="46" t="s">
        <v>959</v>
      </c>
      <c r="C546" s="34" t="s">
        <v>866</v>
      </c>
      <c r="D546" s="34" t="s">
        <v>1710</v>
      </c>
      <c r="E546" s="34" t="s">
        <v>582</v>
      </c>
      <c r="F546" s="35" t="s">
        <v>1587</v>
      </c>
      <c r="G546" s="36">
        <v>1</v>
      </c>
      <c r="H546" s="34" t="s">
        <v>340</v>
      </c>
      <c r="I546" s="39"/>
    </row>
    <row r="547" spans="1:9" x14ac:dyDescent="0.25">
      <c r="A547" s="46" t="s">
        <v>1711</v>
      </c>
      <c r="B547" s="46" t="s">
        <v>959</v>
      </c>
      <c r="C547" s="34" t="s">
        <v>866</v>
      </c>
      <c r="D547" s="34" t="s">
        <v>1712</v>
      </c>
      <c r="E547" s="34" t="s">
        <v>582</v>
      </c>
      <c r="F547" s="35" t="s">
        <v>1587</v>
      </c>
      <c r="G547" s="36">
        <v>1</v>
      </c>
      <c r="H547" s="34" t="s">
        <v>340</v>
      </c>
      <c r="I547" s="39"/>
    </row>
    <row r="548" spans="1:9" x14ac:dyDescent="0.25">
      <c r="A548" s="46" t="s">
        <v>1713</v>
      </c>
      <c r="B548" s="46" t="s">
        <v>959</v>
      </c>
      <c r="C548" s="34" t="s">
        <v>866</v>
      </c>
      <c r="D548" s="34" t="s">
        <v>1714</v>
      </c>
      <c r="E548" s="34" t="s">
        <v>582</v>
      </c>
      <c r="F548" s="35" t="s">
        <v>1590</v>
      </c>
      <c r="G548" s="36">
        <v>1</v>
      </c>
      <c r="H548" s="34" t="s">
        <v>340</v>
      </c>
      <c r="I548" s="39"/>
    </row>
    <row r="549" spans="1:9" x14ac:dyDescent="0.25">
      <c r="A549" s="46" t="s">
        <v>1715</v>
      </c>
      <c r="B549" s="46" t="s">
        <v>959</v>
      </c>
      <c r="C549" s="34" t="s">
        <v>866</v>
      </c>
      <c r="D549" s="34" t="s">
        <v>1716</v>
      </c>
      <c r="E549" s="34" t="s">
        <v>582</v>
      </c>
      <c r="F549" s="35" t="s">
        <v>1587</v>
      </c>
      <c r="G549" s="36">
        <v>1</v>
      </c>
      <c r="H549" s="34" t="s">
        <v>340</v>
      </c>
      <c r="I549" s="39"/>
    </row>
    <row r="550" spans="1:9" x14ac:dyDescent="0.25">
      <c r="A550" s="46" t="s">
        <v>1717</v>
      </c>
      <c r="B550" s="46" t="s">
        <v>959</v>
      </c>
      <c r="C550" s="34" t="s">
        <v>866</v>
      </c>
      <c r="D550" s="34" t="s">
        <v>1718</v>
      </c>
      <c r="E550" s="34" t="s">
        <v>582</v>
      </c>
      <c r="F550" s="35" t="s">
        <v>1587</v>
      </c>
      <c r="G550" s="36">
        <v>1</v>
      </c>
      <c r="H550" s="34" t="s">
        <v>340</v>
      </c>
      <c r="I550" s="39"/>
    </row>
    <row r="551" spans="1:9" x14ac:dyDescent="0.25">
      <c r="A551" s="46" t="s">
        <v>1719</v>
      </c>
      <c r="B551" s="46" t="s">
        <v>959</v>
      </c>
      <c r="C551" s="34" t="s">
        <v>866</v>
      </c>
      <c r="D551" s="34" t="s">
        <v>1720</v>
      </c>
      <c r="E551" s="34" t="s">
        <v>582</v>
      </c>
      <c r="F551" s="35" t="s">
        <v>1587</v>
      </c>
      <c r="G551" s="36">
        <v>1</v>
      </c>
      <c r="H551" s="34" t="s">
        <v>340</v>
      </c>
      <c r="I551" s="39"/>
    </row>
    <row r="552" spans="1:9" x14ac:dyDescent="0.25">
      <c r="A552" s="46" t="s">
        <v>1721</v>
      </c>
      <c r="B552" s="46" t="s">
        <v>959</v>
      </c>
      <c r="C552" s="34" t="s">
        <v>866</v>
      </c>
      <c r="D552" s="34" t="s">
        <v>1722</v>
      </c>
      <c r="E552" s="34" t="s">
        <v>582</v>
      </c>
      <c r="F552" s="35" t="s">
        <v>1590</v>
      </c>
      <c r="G552" s="36">
        <v>1</v>
      </c>
      <c r="H552" s="34" t="s">
        <v>340</v>
      </c>
      <c r="I552" s="39"/>
    </row>
    <row r="553" spans="1:9" x14ac:dyDescent="0.25">
      <c r="A553" s="46" t="s">
        <v>1723</v>
      </c>
      <c r="B553" s="46" t="s">
        <v>959</v>
      </c>
      <c r="C553" s="34" t="s">
        <v>866</v>
      </c>
      <c r="D553" s="34" t="s">
        <v>1724</v>
      </c>
      <c r="E553" s="34" t="s">
        <v>582</v>
      </c>
      <c r="F553" s="35" t="s">
        <v>1587</v>
      </c>
      <c r="G553" s="36">
        <v>1</v>
      </c>
      <c r="H553" s="34" t="s">
        <v>340</v>
      </c>
      <c r="I553" s="39"/>
    </row>
    <row r="554" spans="1:9" x14ac:dyDescent="0.25">
      <c r="A554" s="46" t="s">
        <v>1725</v>
      </c>
      <c r="B554" s="46" t="s">
        <v>959</v>
      </c>
      <c r="C554" s="34" t="s">
        <v>866</v>
      </c>
      <c r="D554" s="34" t="s">
        <v>1726</v>
      </c>
      <c r="E554" s="34" t="s">
        <v>582</v>
      </c>
      <c r="F554" s="35" t="s">
        <v>1587</v>
      </c>
      <c r="G554" s="36">
        <v>1</v>
      </c>
      <c r="H554" s="34" t="s">
        <v>340</v>
      </c>
      <c r="I554" s="39"/>
    </row>
    <row r="555" spans="1:9" x14ac:dyDescent="0.25">
      <c r="A555" s="46" t="s">
        <v>1727</v>
      </c>
      <c r="B555" s="46" t="s">
        <v>959</v>
      </c>
      <c r="C555" s="34" t="s">
        <v>866</v>
      </c>
      <c r="D555" s="34" t="s">
        <v>1728</v>
      </c>
      <c r="E555" s="34" t="s">
        <v>582</v>
      </c>
      <c r="F555" s="35" t="s">
        <v>1590</v>
      </c>
      <c r="G555" s="36">
        <v>1</v>
      </c>
      <c r="H555" s="34" t="s">
        <v>340</v>
      </c>
      <c r="I555" s="39"/>
    </row>
    <row r="556" spans="1:9" x14ac:dyDescent="0.25">
      <c r="A556" s="46" t="s">
        <v>1729</v>
      </c>
      <c r="B556" s="46" t="s">
        <v>959</v>
      </c>
      <c r="C556" s="34" t="s">
        <v>866</v>
      </c>
      <c r="D556" s="34" t="s">
        <v>1730</v>
      </c>
      <c r="E556" s="34" t="s">
        <v>582</v>
      </c>
      <c r="F556" s="35" t="s">
        <v>1587</v>
      </c>
      <c r="G556" s="36">
        <v>1</v>
      </c>
      <c r="H556" s="34" t="s">
        <v>340</v>
      </c>
      <c r="I556" s="39"/>
    </row>
    <row r="557" spans="1:9" x14ac:dyDescent="0.25">
      <c r="A557" s="46" t="s">
        <v>1731</v>
      </c>
      <c r="B557" s="46" t="s">
        <v>959</v>
      </c>
      <c r="C557" s="34" t="s">
        <v>866</v>
      </c>
      <c r="D557" s="34" t="s">
        <v>1732</v>
      </c>
      <c r="E557" s="34" t="s">
        <v>582</v>
      </c>
      <c r="F557" s="35" t="s">
        <v>1587</v>
      </c>
      <c r="G557" s="36">
        <v>1</v>
      </c>
      <c r="H557" s="34" t="s">
        <v>340</v>
      </c>
      <c r="I557" s="39"/>
    </row>
    <row r="558" spans="1:9" x14ac:dyDescent="0.25">
      <c r="A558" s="46" t="s">
        <v>1733</v>
      </c>
      <c r="B558" s="46" t="s">
        <v>959</v>
      </c>
      <c r="C558" s="34" t="s">
        <v>866</v>
      </c>
      <c r="D558" s="34" t="s">
        <v>1734</v>
      </c>
      <c r="E558" s="34" t="s">
        <v>582</v>
      </c>
      <c r="F558" s="35" t="s">
        <v>1590</v>
      </c>
      <c r="G558" s="36">
        <v>1</v>
      </c>
      <c r="H558" s="34" t="s">
        <v>340</v>
      </c>
      <c r="I558" s="39"/>
    </row>
    <row r="559" spans="1:9" x14ac:dyDescent="0.25">
      <c r="A559" s="46" t="s">
        <v>1735</v>
      </c>
      <c r="B559" s="46" t="s">
        <v>959</v>
      </c>
      <c r="C559" s="34" t="s">
        <v>866</v>
      </c>
      <c r="D559" s="34" t="s">
        <v>1736</v>
      </c>
      <c r="E559" s="34" t="s">
        <v>582</v>
      </c>
      <c r="F559" s="35" t="s">
        <v>1587</v>
      </c>
      <c r="G559" s="36">
        <v>1</v>
      </c>
      <c r="H559" s="34" t="s">
        <v>340</v>
      </c>
      <c r="I559" s="39"/>
    </row>
    <row r="560" spans="1:9" x14ac:dyDescent="0.25">
      <c r="A560" s="46" t="s">
        <v>1737</v>
      </c>
      <c r="B560" s="46" t="s">
        <v>959</v>
      </c>
      <c r="C560" s="34" t="s">
        <v>866</v>
      </c>
      <c r="D560" s="34" t="s">
        <v>1738</v>
      </c>
      <c r="E560" s="34" t="s">
        <v>620</v>
      </c>
      <c r="F560" s="35" t="s">
        <v>1587</v>
      </c>
      <c r="G560" s="36">
        <v>1</v>
      </c>
      <c r="H560" s="34" t="s">
        <v>340</v>
      </c>
      <c r="I560" s="39"/>
    </row>
    <row r="561" spans="1:9" x14ac:dyDescent="0.25">
      <c r="A561" s="46" t="s">
        <v>1739</v>
      </c>
      <c r="B561" s="46" t="s">
        <v>959</v>
      </c>
      <c r="C561" s="34" t="s">
        <v>866</v>
      </c>
      <c r="D561" s="34" t="s">
        <v>1740</v>
      </c>
      <c r="E561" s="34" t="s">
        <v>620</v>
      </c>
      <c r="F561" s="35" t="s">
        <v>1587</v>
      </c>
      <c r="G561" s="36">
        <v>1</v>
      </c>
      <c r="H561" s="34" t="s">
        <v>340</v>
      </c>
      <c r="I561" s="39"/>
    </row>
    <row r="562" spans="1:9" x14ac:dyDescent="0.25">
      <c r="A562" s="46" t="s">
        <v>1741</v>
      </c>
      <c r="B562" s="46" t="s">
        <v>959</v>
      </c>
      <c r="C562" s="34" t="s">
        <v>866</v>
      </c>
      <c r="D562" s="34" t="s">
        <v>1742</v>
      </c>
      <c r="E562" s="34" t="s">
        <v>620</v>
      </c>
      <c r="F562" s="35" t="s">
        <v>1587</v>
      </c>
      <c r="G562" s="36">
        <v>1</v>
      </c>
      <c r="H562" s="34" t="s">
        <v>340</v>
      </c>
      <c r="I562" s="39"/>
    </row>
    <row r="563" spans="1:9" x14ac:dyDescent="0.25">
      <c r="A563" s="46" t="s">
        <v>1743</v>
      </c>
      <c r="B563" s="46" t="s">
        <v>959</v>
      </c>
      <c r="C563" s="34" t="s">
        <v>866</v>
      </c>
      <c r="D563" s="34" t="s">
        <v>1744</v>
      </c>
      <c r="E563" s="34" t="s">
        <v>582</v>
      </c>
      <c r="F563" s="35" t="s">
        <v>1587</v>
      </c>
      <c r="G563" s="36">
        <v>1</v>
      </c>
      <c r="H563" s="34" t="s">
        <v>340</v>
      </c>
      <c r="I563" s="39"/>
    </row>
    <row r="564" spans="1:9" x14ac:dyDescent="0.25">
      <c r="A564" s="46" t="s">
        <v>1745</v>
      </c>
      <c r="B564" s="46" t="s">
        <v>959</v>
      </c>
      <c r="C564" s="34" t="s">
        <v>866</v>
      </c>
      <c r="D564" s="34" t="s">
        <v>1746</v>
      </c>
      <c r="E564" s="34" t="s">
        <v>582</v>
      </c>
      <c r="F564" s="35" t="s">
        <v>1587</v>
      </c>
      <c r="G564" s="36">
        <v>1</v>
      </c>
      <c r="H564" s="34" t="s">
        <v>340</v>
      </c>
      <c r="I564" s="39"/>
    </row>
    <row r="565" spans="1:9" x14ac:dyDescent="0.25">
      <c r="A565" s="46" t="s">
        <v>1747</v>
      </c>
      <c r="B565" s="46" t="s">
        <v>959</v>
      </c>
      <c r="C565" s="34" t="s">
        <v>866</v>
      </c>
      <c r="D565" s="34" t="s">
        <v>1748</v>
      </c>
      <c r="E565" s="34" t="s">
        <v>582</v>
      </c>
      <c r="F565" s="35" t="s">
        <v>1590</v>
      </c>
      <c r="G565" s="36">
        <v>1</v>
      </c>
      <c r="H565" s="34" t="s">
        <v>340</v>
      </c>
      <c r="I565" s="39"/>
    </row>
    <row r="566" spans="1:9" x14ac:dyDescent="0.25">
      <c r="A566" s="46" t="s">
        <v>1749</v>
      </c>
      <c r="B566" s="46" t="s">
        <v>959</v>
      </c>
      <c r="C566" s="34" t="s">
        <v>866</v>
      </c>
      <c r="D566" s="34" t="s">
        <v>1750</v>
      </c>
      <c r="E566" s="34" t="s">
        <v>582</v>
      </c>
      <c r="F566" s="35" t="s">
        <v>1587</v>
      </c>
      <c r="G566" s="36">
        <v>1</v>
      </c>
      <c r="H566" s="34" t="s">
        <v>340</v>
      </c>
      <c r="I566" s="39"/>
    </row>
    <row r="567" spans="1:9" x14ac:dyDescent="0.25">
      <c r="A567" s="46" t="s">
        <v>1751</v>
      </c>
      <c r="B567" s="46" t="s">
        <v>959</v>
      </c>
      <c r="C567" s="34" t="s">
        <v>866</v>
      </c>
      <c r="D567" s="34" t="s">
        <v>1752</v>
      </c>
      <c r="E567" s="34" t="s">
        <v>582</v>
      </c>
      <c r="F567" s="35" t="s">
        <v>1587</v>
      </c>
      <c r="G567" s="36">
        <v>1</v>
      </c>
      <c r="H567" s="34" t="s">
        <v>340</v>
      </c>
      <c r="I567" s="39"/>
    </row>
    <row r="568" spans="1:9" x14ac:dyDescent="0.25">
      <c r="A568" s="46" t="s">
        <v>1753</v>
      </c>
      <c r="B568" s="46" t="s">
        <v>959</v>
      </c>
      <c r="C568" s="34" t="s">
        <v>866</v>
      </c>
      <c r="D568" s="34" t="s">
        <v>1754</v>
      </c>
      <c r="E568" s="34" t="s">
        <v>582</v>
      </c>
      <c r="F568" s="35" t="s">
        <v>1590</v>
      </c>
      <c r="G568" s="36">
        <v>1</v>
      </c>
      <c r="H568" s="34" t="s">
        <v>340</v>
      </c>
      <c r="I568" s="39"/>
    </row>
    <row r="569" spans="1:9" x14ac:dyDescent="0.25">
      <c r="A569" s="46" t="s">
        <v>1755</v>
      </c>
      <c r="B569" s="46" t="s">
        <v>959</v>
      </c>
      <c r="C569" s="34" t="s">
        <v>866</v>
      </c>
      <c r="D569" s="34" t="s">
        <v>1756</v>
      </c>
      <c r="E569" s="34" t="s">
        <v>582</v>
      </c>
      <c r="F569" s="35" t="s">
        <v>1590</v>
      </c>
      <c r="G569" s="36">
        <v>1</v>
      </c>
      <c r="H569" s="34" t="s">
        <v>340</v>
      </c>
      <c r="I569" s="39"/>
    </row>
    <row r="570" spans="1:9" x14ac:dyDescent="0.25">
      <c r="A570" s="46" t="s">
        <v>1757</v>
      </c>
      <c r="B570" s="46" t="s">
        <v>959</v>
      </c>
      <c r="C570" s="34" t="s">
        <v>866</v>
      </c>
      <c r="D570" s="34" t="s">
        <v>1758</v>
      </c>
      <c r="E570" s="34" t="s">
        <v>582</v>
      </c>
      <c r="F570" s="35" t="s">
        <v>1587</v>
      </c>
      <c r="G570" s="36">
        <v>1</v>
      </c>
      <c r="H570" s="34" t="s">
        <v>340</v>
      </c>
      <c r="I570" s="39"/>
    </row>
    <row r="571" spans="1:9" x14ac:dyDescent="0.25">
      <c r="A571" s="46" t="s">
        <v>1759</v>
      </c>
      <c r="B571" s="46" t="s">
        <v>959</v>
      </c>
      <c r="C571" s="34" t="s">
        <v>866</v>
      </c>
      <c r="D571" s="34" t="s">
        <v>1760</v>
      </c>
      <c r="E571" s="34" t="s">
        <v>582</v>
      </c>
      <c r="F571" s="35" t="s">
        <v>1590</v>
      </c>
      <c r="G571" s="36">
        <v>1</v>
      </c>
      <c r="H571" s="34" t="s">
        <v>340</v>
      </c>
      <c r="I571" s="39"/>
    </row>
    <row r="572" spans="1:9" x14ac:dyDescent="0.25">
      <c r="A572" s="46" t="s">
        <v>1761</v>
      </c>
      <c r="B572" s="46" t="s">
        <v>959</v>
      </c>
      <c r="C572" s="34" t="s">
        <v>866</v>
      </c>
      <c r="D572" s="34" t="s">
        <v>1762</v>
      </c>
      <c r="E572" s="34" t="s">
        <v>582</v>
      </c>
      <c r="F572" s="35" t="s">
        <v>1590</v>
      </c>
      <c r="G572" s="36">
        <v>1</v>
      </c>
      <c r="H572" s="34" t="s">
        <v>340</v>
      </c>
      <c r="I572" s="39"/>
    </row>
    <row r="573" spans="1:9" x14ac:dyDescent="0.25">
      <c r="A573" s="46" t="s">
        <v>1763</v>
      </c>
      <c r="B573" s="46" t="s">
        <v>959</v>
      </c>
      <c r="C573" s="34" t="s">
        <v>866</v>
      </c>
      <c r="D573" s="34" t="s">
        <v>1764</v>
      </c>
      <c r="E573" s="34" t="s">
        <v>582</v>
      </c>
      <c r="F573" s="35" t="s">
        <v>1587</v>
      </c>
      <c r="G573" s="36">
        <v>1</v>
      </c>
      <c r="H573" s="34" t="s">
        <v>340</v>
      </c>
      <c r="I573" s="39"/>
    </row>
    <row r="574" spans="1:9" x14ac:dyDescent="0.25">
      <c r="A574" s="46" t="s">
        <v>1765</v>
      </c>
      <c r="B574" s="46" t="s">
        <v>959</v>
      </c>
      <c r="C574" s="34" t="s">
        <v>866</v>
      </c>
      <c r="D574" s="34" t="s">
        <v>1766</v>
      </c>
      <c r="E574" s="34" t="s">
        <v>582</v>
      </c>
      <c r="F574" s="35" t="s">
        <v>1590</v>
      </c>
      <c r="G574" s="36">
        <v>1</v>
      </c>
      <c r="H574" s="34" t="s">
        <v>340</v>
      </c>
      <c r="I574" s="39"/>
    </row>
    <row r="575" spans="1:9" x14ac:dyDescent="0.25">
      <c r="A575" s="46" t="s">
        <v>1767</v>
      </c>
      <c r="B575" s="46" t="s">
        <v>959</v>
      </c>
      <c r="C575" s="34" t="s">
        <v>866</v>
      </c>
      <c r="D575" s="34" t="s">
        <v>1768</v>
      </c>
      <c r="E575" s="34" t="s">
        <v>582</v>
      </c>
      <c r="F575" s="35" t="s">
        <v>1590</v>
      </c>
      <c r="G575" s="36">
        <v>1</v>
      </c>
      <c r="H575" s="34" t="s">
        <v>340</v>
      </c>
      <c r="I575" s="39"/>
    </row>
    <row r="576" spans="1:9" x14ac:dyDescent="0.25">
      <c r="A576" s="46" t="s">
        <v>1769</v>
      </c>
      <c r="B576" s="46" t="s">
        <v>959</v>
      </c>
      <c r="C576" s="34" t="s">
        <v>866</v>
      </c>
      <c r="D576" s="34" t="s">
        <v>1770</v>
      </c>
      <c r="E576" s="34" t="s">
        <v>582</v>
      </c>
      <c r="F576" s="35" t="s">
        <v>1590</v>
      </c>
      <c r="G576" s="36">
        <v>1</v>
      </c>
      <c r="H576" s="34" t="s">
        <v>340</v>
      </c>
      <c r="I576" s="39"/>
    </row>
    <row r="577" spans="1:9" x14ac:dyDescent="0.25">
      <c r="A577" s="46" t="s">
        <v>1771</v>
      </c>
      <c r="B577" s="46" t="s">
        <v>959</v>
      </c>
      <c r="C577" s="34" t="s">
        <v>866</v>
      </c>
      <c r="D577" s="34" t="s">
        <v>1772</v>
      </c>
      <c r="E577" s="34" t="s">
        <v>582</v>
      </c>
      <c r="F577" s="35" t="s">
        <v>1590</v>
      </c>
      <c r="G577" s="36">
        <v>1</v>
      </c>
      <c r="H577" s="34" t="s">
        <v>340</v>
      </c>
      <c r="I577" s="39"/>
    </row>
    <row r="578" spans="1:9" x14ac:dyDescent="0.25">
      <c r="A578" s="46" t="s">
        <v>1773</v>
      </c>
      <c r="B578" s="46" t="s">
        <v>959</v>
      </c>
      <c r="C578" s="34" t="s">
        <v>866</v>
      </c>
      <c r="D578" s="34" t="s">
        <v>1774</v>
      </c>
      <c r="E578" s="34" t="s">
        <v>582</v>
      </c>
      <c r="F578" s="35" t="s">
        <v>1590</v>
      </c>
      <c r="G578" s="36">
        <v>1</v>
      </c>
      <c r="H578" s="34" t="s">
        <v>340</v>
      </c>
      <c r="I578" s="39"/>
    </row>
    <row r="579" spans="1:9" x14ac:dyDescent="0.25">
      <c r="A579" s="46" t="s">
        <v>1775</v>
      </c>
      <c r="B579" s="46" t="s">
        <v>959</v>
      </c>
      <c r="C579" s="34" t="s">
        <v>866</v>
      </c>
      <c r="D579" s="34" t="s">
        <v>1776</v>
      </c>
      <c r="E579" s="34" t="s">
        <v>582</v>
      </c>
      <c r="F579" s="35" t="s">
        <v>1590</v>
      </c>
      <c r="G579" s="36">
        <v>1</v>
      </c>
      <c r="H579" s="34" t="s">
        <v>340</v>
      </c>
      <c r="I579" s="39"/>
    </row>
    <row r="580" spans="1:9" x14ac:dyDescent="0.25">
      <c r="A580" s="46" t="s">
        <v>1777</v>
      </c>
      <c r="B580" s="46" t="s">
        <v>959</v>
      </c>
      <c r="C580" s="34" t="s">
        <v>866</v>
      </c>
      <c r="D580" s="34" t="s">
        <v>1778</v>
      </c>
      <c r="E580" s="34" t="s">
        <v>582</v>
      </c>
      <c r="F580" s="35" t="s">
        <v>1590</v>
      </c>
      <c r="G580" s="36">
        <v>1</v>
      </c>
      <c r="H580" s="34" t="s">
        <v>340</v>
      </c>
      <c r="I580" s="39"/>
    </row>
    <row r="581" spans="1:9" x14ac:dyDescent="0.25">
      <c r="A581" s="46" t="s">
        <v>1779</v>
      </c>
      <c r="B581" s="46" t="s">
        <v>959</v>
      </c>
      <c r="C581" s="34" t="s">
        <v>866</v>
      </c>
      <c r="D581" s="34" t="s">
        <v>1780</v>
      </c>
      <c r="E581" s="34" t="s">
        <v>582</v>
      </c>
      <c r="F581" s="35" t="s">
        <v>1587</v>
      </c>
      <c r="G581" s="36">
        <v>1</v>
      </c>
      <c r="H581" s="34" t="s">
        <v>340</v>
      </c>
      <c r="I581" s="39"/>
    </row>
    <row r="582" spans="1:9" x14ac:dyDescent="0.25">
      <c r="A582" s="46" t="s">
        <v>1781</v>
      </c>
      <c r="B582" s="46" t="s">
        <v>959</v>
      </c>
      <c r="C582" s="34" t="s">
        <v>866</v>
      </c>
      <c r="D582" s="34" t="s">
        <v>1782</v>
      </c>
      <c r="E582" s="34" t="s">
        <v>582</v>
      </c>
      <c r="F582" s="35" t="s">
        <v>1783</v>
      </c>
      <c r="G582" s="36">
        <v>1</v>
      </c>
      <c r="H582" s="34" t="s">
        <v>340</v>
      </c>
      <c r="I582" s="39"/>
    </row>
    <row r="583" spans="1:9" x14ac:dyDescent="0.25">
      <c r="A583" s="46" t="s">
        <v>1784</v>
      </c>
      <c r="B583" s="46" t="s">
        <v>959</v>
      </c>
      <c r="C583" s="34" t="s">
        <v>866</v>
      </c>
      <c r="D583" s="34" t="s">
        <v>1785</v>
      </c>
      <c r="E583" s="34" t="s">
        <v>582</v>
      </c>
      <c r="F583" s="35" t="s">
        <v>1786</v>
      </c>
      <c r="G583" s="36">
        <v>1</v>
      </c>
      <c r="H583" s="34" t="s">
        <v>340</v>
      </c>
      <c r="I583" s="39"/>
    </row>
    <row r="584" spans="1:9" x14ac:dyDescent="0.25">
      <c r="A584" s="46" t="s">
        <v>1787</v>
      </c>
      <c r="B584" s="46" t="s">
        <v>959</v>
      </c>
      <c r="C584" s="34" t="s">
        <v>866</v>
      </c>
      <c r="D584" s="34" t="s">
        <v>1788</v>
      </c>
      <c r="E584" s="34" t="s">
        <v>582</v>
      </c>
      <c r="F584" s="35" t="s">
        <v>1789</v>
      </c>
      <c r="G584" s="36">
        <v>1</v>
      </c>
      <c r="H584" s="34" t="s">
        <v>340</v>
      </c>
      <c r="I584" s="39"/>
    </row>
    <row r="585" spans="1:9" x14ac:dyDescent="0.25">
      <c r="A585" s="46" t="s">
        <v>1790</v>
      </c>
      <c r="B585" s="46" t="s">
        <v>959</v>
      </c>
      <c r="C585" s="34" t="s">
        <v>866</v>
      </c>
      <c r="D585" s="34" t="s">
        <v>1791</v>
      </c>
      <c r="E585" s="34" t="s">
        <v>582</v>
      </c>
      <c r="F585" s="35" t="s">
        <v>1792</v>
      </c>
      <c r="G585" s="36">
        <v>1</v>
      </c>
      <c r="H585" s="34" t="s">
        <v>340</v>
      </c>
      <c r="I585" s="39"/>
    </row>
    <row r="586" spans="1:9" x14ac:dyDescent="0.25">
      <c r="A586" s="46" t="s">
        <v>1793</v>
      </c>
      <c r="B586" s="46" t="s">
        <v>959</v>
      </c>
      <c r="C586" s="34" t="s">
        <v>866</v>
      </c>
      <c r="D586" s="34" t="s">
        <v>1794</v>
      </c>
      <c r="E586" s="34" t="s">
        <v>582</v>
      </c>
      <c r="F586" s="35" t="s">
        <v>1795</v>
      </c>
      <c r="G586" s="36">
        <v>1</v>
      </c>
      <c r="H586" s="34" t="s">
        <v>340</v>
      </c>
      <c r="I586" s="39"/>
    </row>
    <row r="587" spans="1:9" x14ac:dyDescent="0.25">
      <c r="A587" s="46" t="s">
        <v>1796</v>
      </c>
      <c r="B587" s="46" t="s">
        <v>959</v>
      </c>
      <c r="C587" s="34" t="s">
        <v>866</v>
      </c>
      <c r="D587" s="34" t="s">
        <v>1797</v>
      </c>
      <c r="E587" s="34" t="s">
        <v>582</v>
      </c>
      <c r="F587" s="35" t="s">
        <v>1798</v>
      </c>
      <c r="G587" s="36">
        <v>1</v>
      </c>
      <c r="H587" s="34" t="s">
        <v>340</v>
      </c>
      <c r="I587" s="39"/>
    </row>
    <row r="588" spans="1:9" x14ac:dyDescent="0.25">
      <c r="A588" s="46" t="s">
        <v>1799</v>
      </c>
      <c r="B588" s="46" t="s">
        <v>959</v>
      </c>
      <c r="C588" s="34" t="s">
        <v>866</v>
      </c>
      <c r="D588" s="34" t="s">
        <v>1800</v>
      </c>
      <c r="E588" s="34" t="s">
        <v>582</v>
      </c>
      <c r="F588" s="35" t="s">
        <v>1801</v>
      </c>
      <c r="G588" s="36">
        <v>1</v>
      </c>
      <c r="H588" s="34" t="s">
        <v>340</v>
      </c>
      <c r="I588" s="39"/>
    </row>
    <row r="589" spans="1:9" x14ac:dyDescent="0.25">
      <c r="A589" s="46" t="s">
        <v>1802</v>
      </c>
      <c r="B589" s="46" t="s">
        <v>959</v>
      </c>
      <c r="C589" s="34" t="s">
        <v>866</v>
      </c>
      <c r="D589" s="34" t="s">
        <v>1803</v>
      </c>
      <c r="E589" s="34" t="s">
        <v>582</v>
      </c>
      <c r="F589" s="35" t="s">
        <v>1804</v>
      </c>
      <c r="G589" s="36">
        <v>1</v>
      </c>
      <c r="H589" s="34" t="s">
        <v>340</v>
      </c>
      <c r="I589" s="39"/>
    </row>
    <row r="590" spans="1:9" x14ac:dyDescent="0.25">
      <c r="A590" s="46" t="s">
        <v>1805</v>
      </c>
      <c r="B590" s="46" t="s">
        <v>959</v>
      </c>
      <c r="C590" s="34" t="s">
        <v>866</v>
      </c>
      <c r="D590" s="34" t="s">
        <v>1806</v>
      </c>
      <c r="E590" s="34" t="s">
        <v>582</v>
      </c>
      <c r="F590" s="35" t="s">
        <v>1807</v>
      </c>
      <c r="G590" s="36">
        <v>1</v>
      </c>
      <c r="H590" s="34" t="s">
        <v>340</v>
      </c>
      <c r="I590" s="39"/>
    </row>
    <row r="591" spans="1:9" x14ac:dyDescent="0.25">
      <c r="A591" s="46" t="s">
        <v>1808</v>
      </c>
      <c r="B591" s="46" t="s">
        <v>959</v>
      </c>
      <c r="C591" s="34" t="s">
        <v>866</v>
      </c>
      <c r="D591" s="34" t="s">
        <v>1809</v>
      </c>
      <c r="E591" s="34" t="s">
        <v>582</v>
      </c>
      <c r="F591" s="35" t="s">
        <v>1810</v>
      </c>
      <c r="G591" s="36">
        <v>1</v>
      </c>
      <c r="H591" s="34" t="s">
        <v>340</v>
      </c>
      <c r="I591" s="39"/>
    </row>
    <row r="592" spans="1:9" x14ac:dyDescent="0.25">
      <c r="A592" s="46" t="s">
        <v>1811</v>
      </c>
      <c r="B592" s="46" t="s">
        <v>959</v>
      </c>
      <c r="C592" s="34" t="s">
        <v>866</v>
      </c>
      <c r="D592" s="34" t="s">
        <v>1812</v>
      </c>
      <c r="E592" s="34" t="s">
        <v>582</v>
      </c>
      <c r="F592" s="35" t="s">
        <v>1813</v>
      </c>
      <c r="G592" s="36">
        <v>1</v>
      </c>
      <c r="H592" s="34" t="s">
        <v>340</v>
      </c>
      <c r="I592" s="39"/>
    </row>
    <row r="593" spans="1:9" x14ac:dyDescent="0.25">
      <c r="A593" s="46" t="s">
        <v>1814</v>
      </c>
      <c r="B593" s="46" t="s">
        <v>959</v>
      </c>
      <c r="C593" s="34" t="s">
        <v>866</v>
      </c>
      <c r="D593" s="34" t="s">
        <v>1815</v>
      </c>
      <c r="E593" s="34" t="s">
        <v>582</v>
      </c>
      <c r="F593" s="35" t="s">
        <v>1816</v>
      </c>
      <c r="G593" s="36">
        <v>1</v>
      </c>
      <c r="H593" s="34" t="s">
        <v>340</v>
      </c>
      <c r="I593" s="39"/>
    </row>
    <row r="594" spans="1:9" x14ac:dyDescent="0.25">
      <c r="A594" s="46" t="s">
        <v>1817</v>
      </c>
      <c r="B594" s="46" t="s">
        <v>959</v>
      </c>
      <c r="C594" s="34" t="s">
        <v>866</v>
      </c>
      <c r="D594" s="34" t="s">
        <v>1818</v>
      </c>
      <c r="E594" s="34" t="s">
        <v>582</v>
      </c>
      <c r="F594" s="35" t="s">
        <v>1819</v>
      </c>
      <c r="G594" s="36">
        <v>1</v>
      </c>
      <c r="H594" s="34" t="s">
        <v>340</v>
      </c>
      <c r="I594" s="39"/>
    </row>
    <row r="595" spans="1:9" x14ac:dyDescent="0.25">
      <c r="A595" s="46" t="s">
        <v>1820</v>
      </c>
      <c r="B595" s="46" t="s">
        <v>959</v>
      </c>
      <c r="C595" s="34" t="s">
        <v>866</v>
      </c>
      <c r="D595" s="34" t="s">
        <v>1821</v>
      </c>
      <c r="E595" s="34" t="s">
        <v>582</v>
      </c>
      <c r="F595" s="35" t="s">
        <v>1822</v>
      </c>
      <c r="G595" s="36">
        <v>1</v>
      </c>
      <c r="H595" s="34" t="s">
        <v>340</v>
      </c>
      <c r="I595" s="39"/>
    </row>
    <row r="596" spans="1:9" x14ac:dyDescent="0.25">
      <c r="A596" s="46" t="s">
        <v>1823</v>
      </c>
      <c r="B596" s="46" t="s">
        <v>959</v>
      </c>
      <c r="C596" s="34" t="s">
        <v>866</v>
      </c>
      <c r="D596" s="34" t="s">
        <v>1824</v>
      </c>
      <c r="E596" s="34" t="s">
        <v>582</v>
      </c>
      <c r="F596" s="35" t="s">
        <v>1825</v>
      </c>
      <c r="G596" s="36">
        <v>1</v>
      </c>
      <c r="H596" s="34" t="s">
        <v>340</v>
      </c>
      <c r="I596" s="39"/>
    </row>
    <row r="597" spans="1:9" x14ac:dyDescent="0.25">
      <c r="A597" s="46" t="s">
        <v>1826</v>
      </c>
      <c r="B597" s="46" t="s">
        <v>959</v>
      </c>
      <c r="C597" s="34" t="s">
        <v>866</v>
      </c>
      <c r="D597" s="34" t="s">
        <v>1827</v>
      </c>
      <c r="E597" s="34" t="s">
        <v>620</v>
      </c>
      <c r="F597" s="35" t="s">
        <v>1828</v>
      </c>
      <c r="G597" s="36">
        <v>1</v>
      </c>
      <c r="H597" s="34" t="s">
        <v>340</v>
      </c>
      <c r="I597" s="39"/>
    </row>
    <row r="598" spans="1:9" x14ac:dyDescent="0.25">
      <c r="A598" s="46" t="s">
        <v>1829</v>
      </c>
      <c r="B598" s="46" t="s">
        <v>959</v>
      </c>
      <c r="C598" s="34" t="s">
        <v>866</v>
      </c>
      <c r="D598" s="34" t="s">
        <v>1830</v>
      </c>
      <c r="E598" s="34" t="s">
        <v>620</v>
      </c>
      <c r="F598" s="35" t="s">
        <v>1831</v>
      </c>
      <c r="G598" s="36">
        <v>1</v>
      </c>
      <c r="H598" s="34" t="s">
        <v>340</v>
      </c>
      <c r="I598" s="39"/>
    </row>
    <row r="599" spans="1:9" x14ac:dyDescent="0.25">
      <c r="A599" s="46" t="s">
        <v>1832</v>
      </c>
      <c r="B599" s="46" t="s">
        <v>959</v>
      </c>
      <c r="C599" s="34" t="s">
        <v>866</v>
      </c>
      <c r="D599" s="34" t="s">
        <v>1833</v>
      </c>
      <c r="E599" s="34" t="s">
        <v>620</v>
      </c>
      <c r="F599" s="35" t="s">
        <v>1834</v>
      </c>
      <c r="G599" s="36">
        <v>1</v>
      </c>
      <c r="H599" s="34" t="s">
        <v>340</v>
      </c>
      <c r="I599" s="39"/>
    </row>
    <row r="600" spans="1:9" x14ac:dyDescent="0.25">
      <c r="A600" s="46" t="s">
        <v>1835</v>
      </c>
      <c r="B600" s="46" t="s">
        <v>959</v>
      </c>
      <c r="C600" s="34" t="s">
        <v>866</v>
      </c>
      <c r="D600" s="34" t="s">
        <v>1836</v>
      </c>
      <c r="E600" s="34" t="s">
        <v>620</v>
      </c>
      <c r="F600" s="35" t="s">
        <v>1837</v>
      </c>
      <c r="G600" s="36">
        <v>1</v>
      </c>
      <c r="H600" s="34" t="s">
        <v>340</v>
      </c>
      <c r="I600" s="39"/>
    </row>
    <row r="601" spans="1:9" x14ac:dyDescent="0.25">
      <c r="A601" s="46" t="s">
        <v>1838</v>
      </c>
      <c r="B601" s="46" t="s">
        <v>959</v>
      </c>
      <c r="C601" s="34" t="s">
        <v>866</v>
      </c>
      <c r="D601" s="34" t="s">
        <v>1839</v>
      </c>
      <c r="E601" s="34" t="s">
        <v>620</v>
      </c>
      <c r="F601" s="35" t="s">
        <v>1840</v>
      </c>
      <c r="G601" s="36">
        <v>1</v>
      </c>
      <c r="H601" s="34" t="s">
        <v>340</v>
      </c>
      <c r="I601" s="39"/>
    </row>
    <row r="602" spans="1:9" x14ac:dyDescent="0.25">
      <c r="A602" s="46" t="s">
        <v>1841</v>
      </c>
      <c r="B602" s="46" t="s">
        <v>959</v>
      </c>
      <c r="C602" s="34" t="s">
        <v>866</v>
      </c>
      <c r="D602" s="34" t="s">
        <v>1842</v>
      </c>
      <c r="E602" s="34" t="s">
        <v>620</v>
      </c>
      <c r="F602" s="35" t="s">
        <v>1843</v>
      </c>
      <c r="G602" s="36">
        <v>1</v>
      </c>
      <c r="H602" s="34" t="s">
        <v>340</v>
      </c>
      <c r="I602" s="39"/>
    </row>
    <row r="603" spans="1:9" x14ac:dyDescent="0.25">
      <c r="A603" s="46" t="s">
        <v>1844</v>
      </c>
      <c r="B603" s="46" t="s">
        <v>959</v>
      </c>
      <c r="C603" s="34" t="s">
        <v>866</v>
      </c>
      <c r="D603" s="34" t="s">
        <v>1845</v>
      </c>
      <c r="E603" s="34" t="s">
        <v>620</v>
      </c>
      <c r="F603" s="35" t="s">
        <v>1846</v>
      </c>
      <c r="G603" s="36">
        <v>1</v>
      </c>
      <c r="H603" s="34" t="s">
        <v>340</v>
      </c>
      <c r="I603" s="39"/>
    </row>
    <row r="604" spans="1:9" x14ac:dyDescent="0.25">
      <c r="A604" s="46" t="s">
        <v>1847</v>
      </c>
      <c r="B604" s="46" t="s">
        <v>959</v>
      </c>
      <c r="C604" s="34" t="s">
        <v>866</v>
      </c>
      <c r="D604" s="34" t="s">
        <v>1848</v>
      </c>
      <c r="E604" s="34" t="s">
        <v>620</v>
      </c>
      <c r="F604" s="35" t="s">
        <v>1849</v>
      </c>
      <c r="G604" s="36">
        <v>1</v>
      </c>
      <c r="H604" s="34" t="s">
        <v>340</v>
      </c>
      <c r="I604" s="39"/>
    </row>
    <row r="605" spans="1:9" x14ac:dyDescent="0.25">
      <c r="A605" s="46" t="s">
        <v>1850</v>
      </c>
      <c r="B605" s="46" t="s">
        <v>959</v>
      </c>
      <c r="C605" s="34" t="s">
        <v>866</v>
      </c>
      <c r="D605" s="34" t="s">
        <v>1851</v>
      </c>
      <c r="E605" s="34" t="s">
        <v>620</v>
      </c>
      <c r="F605" s="35" t="s">
        <v>1852</v>
      </c>
      <c r="G605" s="36">
        <v>1</v>
      </c>
      <c r="H605" s="34" t="s">
        <v>340</v>
      </c>
      <c r="I605" s="39"/>
    </row>
    <row r="606" spans="1:9" x14ac:dyDescent="0.25">
      <c r="A606" s="46" t="s">
        <v>1853</v>
      </c>
      <c r="B606" s="46" t="s">
        <v>959</v>
      </c>
      <c r="C606" s="34" t="s">
        <v>866</v>
      </c>
      <c r="D606" s="34" t="s">
        <v>1854</v>
      </c>
      <c r="E606" s="34" t="s">
        <v>620</v>
      </c>
      <c r="F606" s="35" t="s">
        <v>1855</v>
      </c>
      <c r="G606" s="36">
        <v>1</v>
      </c>
      <c r="H606" s="34" t="s">
        <v>340</v>
      </c>
      <c r="I606" s="39"/>
    </row>
    <row r="607" spans="1:9" x14ac:dyDescent="0.25">
      <c r="A607" s="46" t="s">
        <v>1856</v>
      </c>
      <c r="B607" s="46" t="s">
        <v>959</v>
      </c>
      <c r="C607" s="34" t="s">
        <v>866</v>
      </c>
      <c r="D607" s="34" t="s">
        <v>1857</v>
      </c>
      <c r="E607" s="34" t="s">
        <v>620</v>
      </c>
      <c r="F607" s="35" t="s">
        <v>1858</v>
      </c>
      <c r="G607" s="36">
        <v>1</v>
      </c>
      <c r="H607" s="34" t="s">
        <v>340</v>
      </c>
      <c r="I607" s="39"/>
    </row>
    <row r="608" spans="1:9" x14ac:dyDescent="0.25">
      <c r="A608" s="46" t="s">
        <v>1859</v>
      </c>
      <c r="B608" s="46" t="s">
        <v>959</v>
      </c>
      <c r="C608" s="34" t="s">
        <v>866</v>
      </c>
      <c r="D608" s="34" t="s">
        <v>1860</v>
      </c>
      <c r="E608" s="34" t="s">
        <v>620</v>
      </c>
      <c r="F608" s="35" t="s">
        <v>1861</v>
      </c>
      <c r="G608" s="36">
        <v>1</v>
      </c>
      <c r="H608" s="34" t="s">
        <v>340</v>
      </c>
      <c r="I608" s="39"/>
    </row>
    <row r="609" spans="1:9" x14ac:dyDescent="0.25">
      <c r="A609" s="46" t="s">
        <v>1862</v>
      </c>
      <c r="B609" s="46" t="s">
        <v>959</v>
      </c>
      <c r="C609" s="34" t="s">
        <v>866</v>
      </c>
      <c r="D609" s="34" t="s">
        <v>1863</v>
      </c>
      <c r="E609" s="34" t="s">
        <v>620</v>
      </c>
      <c r="F609" s="35" t="s">
        <v>1864</v>
      </c>
      <c r="G609" s="36">
        <v>1</v>
      </c>
      <c r="H609" s="34" t="s">
        <v>340</v>
      </c>
      <c r="I609" s="39"/>
    </row>
    <row r="610" spans="1:9" x14ac:dyDescent="0.25">
      <c r="A610" s="46" t="s">
        <v>1865</v>
      </c>
      <c r="B610" s="46" t="s">
        <v>959</v>
      </c>
      <c r="C610" s="34" t="s">
        <v>866</v>
      </c>
      <c r="D610" s="34" t="s">
        <v>1866</v>
      </c>
      <c r="E610" s="34" t="s">
        <v>620</v>
      </c>
      <c r="F610" s="35" t="s">
        <v>1867</v>
      </c>
      <c r="G610" s="36">
        <v>1</v>
      </c>
      <c r="H610" s="34" t="s">
        <v>340</v>
      </c>
      <c r="I610" s="39"/>
    </row>
    <row r="611" spans="1:9" x14ac:dyDescent="0.25">
      <c r="A611" s="46" t="s">
        <v>1868</v>
      </c>
      <c r="B611" s="46" t="s">
        <v>959</v>
      </c>
      <c r="C611" s="34" t="s">
        <v>866</v>
      </c>
      <c r="D611" s="34" t="s">
        <v>1869</v>
      </c>
      <c r="E611" s="34" t="s">
        <v>620</v>
      </c>
      <c r="F611" s="35" t="s">
        <v>1870</v>
      </c>
      <c r="G611" s="36">
        <v>1</v>
      </c>
      <c r="H611" s="34" t="s">
        <v>340</v>
      </c>
      <c r="I611" s="39"/>
    </row>
    <row r="612" spans="1:9" x14ac:dyDescent="0.25">
      <c r="A612" s="46" t="s">
        <v>1871</v>
      </c>
      <c r="B612" s="46" t="s">
        <v>959</v>
      </c>
      <c r="C612" s="34" t="s">
        <v>866</v>
      </c>
      <c r="D612" s="34" t="s">
        <v>1872</v>
      </c>
      <c r="E612" s="34" t="s">
        <v>620</v>
      </c>
      <c r="F612" s="35" t="s">
        <v>1873</v>
      </c>
      <c r="G612" s="36">
        <v>1</v>
      </c>
      <c r="H612" s="34" t="s">
        <v>340</v>
      </c>
      <c r="I612" s="39"/>
    </row>
    <row r="613" spans="1:9" x14ac:dyDescent="0.25">
      <c r="A613" s="46" t="s">
        <v>1874</v>
      </c>
      <c r="B613" s="46" t="s">
        <v>959</v>
      </c>
      <c r="C613" s="34" t="s">
        <v>866</v>
      </c>
      <c r="D613" s="34" t="s">
        <v>1875</v>
      </c>
      <c r="E613" s="34" t="s">
        <v>620</v>
      </c>
      <c r="F613" s="35" t="s">
        <v>1876</v>
      </c>
      <c r="G613" s="36">
        <v>1</v>
      </c>
      <c r="H613" s="34" t="s">
        <v>340</v>
      </c>
      <c r="I613" s="39"/>
    </row>
    <row r="614" spans="1:9" x14ac:dyDescent="0.25">
      <c r="A614" s="46" t="s">
        <v>1877</v>
      </c>
      <c r="B614" s="46" t="s">
        <v>959</v>
      </c>
      <c r="C614" s="34" t="s">
        <v>866</v>
      </c>
      <c r="D614" s="34" t="s">
        <v>1878</v>
      </c>
      <c r="E614" s="34" t="s">
        <v>620</v>
      </c>
      <c r="F614" s="35" t="s">
        <v>1879</v>
      </c>
      <c r="G614" s="36">
        <v>1</v>
      </c>
      <c r="H614" s="34" t="s">
        <v>340</v>
      </c>
      <c r="I614" s="39"/>
    </row>
    <row r="615" spans="1:9" x14ac:dyDescent="0.25">
      <c r="A615" s="46" t="s">
        <v>1880</v>
      </c>
      <c r="B615" s="46" t="s">
        <v>959</v>
      </c>
      <c r="C615" s="34" t="s">
        <v>866</v>
      </c>
      <c r="D615" s="34" t="s">
        <v>1881</v>
      </c>
      <c r="E615" s="34" t="s">
        <v>620</v>
      </c>
      <c r="F615" s="35" t="s">
        <v>1882</v>
      </c>
      <c r="G615" s="36">
        <v>1</v>
      </c>
      <c r="H615" s="34" t="s">
        <v>340</v>
      </c>
      <c r="I615" s="39"/>
    </row>
    <row r="616" spans="1:9" x14ac:dyDescent="0.25">
      <c r="A616" s="46" t="s">
        <v>1883</v>
      </c>
      <c r="B616" s="46" t="s">
        <v>959</v>
      </c>
      <c r="C616" s="34" t="s">
        <v>866</v>
      </c>
      <c r="D616" s="34" t="s">
        <v>1884</v>
      </c>
      <c r="E616" s="34" t="s">
        <v>620</v>
      </c>
      <c r="F616" s="35" t="s">
        <v>1885</v>
      </c>
      <c r="G616" s="36">
        <v>1</v>
      </c>
      <c r="H616" s="34" t="s">
        <v>340</v>
      </c>
      <c r="I616" s="39"/>
    </row>
    <row r="617" spans="1:9" x14ac:dyDescent="0.25">
      <c r="A617" s="46" t="s">
        <v>1886</v>
      </c>
      <c r="B617" s="46" t="s">
        <v>959</v>
      </c>
      <c r="C617" s="34" t="s">
        <v>866</v>
      </c>
      <c r="D617" s="34" t="s">
        <v>1887</v>
      </c>
      <c r="E617" s="34" t="s">
        <v>946</v>
      </c>
      <c r="F617" s="35" t="s">
        <v>1888</v>
      </c>
      <c r="G617" s="36">
        <v>1</v>
      </c>
      <c r="H617" s="34" t="s">
        <v>340</v>
      </c>
      <c r="I617" s="39"/>
    </row>
    <row r="618" spans="1:9" x14ac:dyDescent="0.25">
      <c r="A618" s="46" t="s">
        <v>1889</v>
      </c>
      <c r="B618" s="46" t="s">
        <v>959</v>
      </c>
      <c r="C618" s="34" t="s">
        <v>866</v>
      </c>
      <c r="D618" s="34" t="s">
        <v>1890</v>
      </c>
      <c r="E618" s="34" t="s">
        <v>620</v>
      </c>
      <c r="F618" s="35" t="s">
        <v>1891</v>
      </c>
      <c r="G618" s="36">
        <v>1</v>
      </c>
      <c r="H618" s="34" t="s">
        <v>340</v>
      </c>
      <c r="I618" s="39"/>
    </row>
    <row r="619" spans="1:9" x14ac:dyDescent="0.25">
      <c r="A619" s="46" t="s">
        <v>1892</v>
      </c>
      <c r="B619" s="46" t="s">
        <v>959</v>
      </c>
      <c r="C619" s="34" t="s">
        <v>866</v>
      </c>
      <c r="D619" s="34" t="s">
        <v>1893</v>
      </c>
      <c r="E619" s="34" t="s">
        <v>620</v>
      </c>
      <c r="F619" s="35" t="s">
        <v>1894</v>
      </c>
      <c r="G619" s="36">
        <v>1</v>
      </c>
      <c r="H619" s="34" t="s">
        <v>340</v>
      </c>
      <c r="I619" s="39"/>
    </row>
    <row r="620" spans="1:9" x14ac:dyDescent="0.25">
      <c r="A620" s="46" t="s">
        <v>1895</v>
      </c>
      <c r="B620" s="46" t="s">
        <v>959</v>
      </c>
      <c r="C620" s="34" t="s">
        <v>866</v>
      </c>
      <c r="D620" s="34" t="s">
        <v>1896</v>
      </c>
      <c r="E620" s="34" t="s">
        <v>620</v>
      </c>
      <c r="F620" s="35" t="s">
        <v>1897</v>
      </c>
      <c r="G620" s="36">
        <v>1</v>
      </c>
      <c r="H620" s="34" t="s">
        <v>340</v>
      </c>
      <c r="I620" s="39"/>
    </row>
    <row r="621" spans="1:9" x14ac:dyDescent="0.25">
      <c r="A621" s="46" t="s">
        <v>1898</v>
      </c>
      <c r="B621" s="46" t="s">
        <v>959</v>
      </c>
      <c r="C621" s="34" t="s">
        <v>866</v>
      </c>
      <c r="D621" s="34" t="s">
        <v>1899</v>
      </c>
      <c r="E621" s="34" t="s">
        <v>620</v>
      </c>
      <c r="F621" s="35" t="s">
        <v>1900</v>
      </c>
      <c r="G621" s="36">
        <v>1</v>
      </c>
      <c r="H621" s="34" t="s">
        <v>340</v>
      </c>
      <c r="I621" s="39"/>
    </row>
    <row r="622" spans="1:9" x14ac:dyDescent="0.25">
      <c r="A622" s="46" t="s">
        <v>1901</v>
      </c>
      <c r="B622" s="46" t="s">
        <v>959</v>
      </c>
      <c r="C622" s="34" t="s">
        <v>866</v>
      </c>
      <c r="D622" s="34" t="s">
        <v>1902</v>
      </c>
      <c r="E622" s="34" t="s">
        <v>620</v>
      </c>
      <c r="F622" s="35" t="s">
        <v>1903</v>
      </c>
      <c r="G622" s="36">
        <v>1</v>
      </c>
      <c r="H622" s="34" t="s">
        <v>340</v>
      </c>
      <c r="I622" s="39"/>
    </row>
    <row r="623" spans="1:9" x14ac:dyDescent="0.25">
      <c r="A623" s="46" t="s">
        <v>1904</v>
      </c>
      <c r="B623" s="46" t="s">
        <v>959</v>
      </c>
      <c r="C623" s="34" t="s">
        <v>866</v>
      </c>
      <c r="D623" s="34" t="s">
        <v>1905</v>
      </c>
      <c r="E623" s="34" t="s">
        <v>620</v>
      </c>
      <c r="F623" s="35" t="s">
        <v>1906</v>
      </c>
      <c r="G623" s="36">
        <v>1</v>
      </c>
      <c r="H623" s="34" t="s">
        <v>340</v>
      </c>
      <c r="I623" s="39"/>
    </row>
    <row r="624" spans="1:9" x14ac:dyDescent="0.25">
      <c r="A624" s="46" t="s">
        <v>1907</v>
      </c>
      <c r="B624" s="46" t="s">
        <v>959</v>
      </c>
      <c r="C624" s="34" t="s">
        <v>866</v>
      </c>
      <c r="D624" s="34" t="s">
        <v>1908</v>
      </c>
      <c r="E624" s="34" t="s">
        <v>620</v>
      </c>
      <c r="F624" s="35" t="s">
        <v>1909</v>
      </c>
      <c r="G624" s="36">
        <v>1</v>
      </c>
      <c r="H624" s="34" t="s">
        <v>340</v>
      </c>
      <c r="I624" s="39"/>
    </row>
    <row r="625" spans="1:9" x14ac:dyDescent="0.25">
      <c r="A625" s="46" t="s">
        <v>1910</v>
      </c>
      <c r="B625" s="46" t="s">
        <v>959</v>
      </c>
      <c r="C625" s="34" t="s">
        <v>866</v>
      </c>
      <c r="D625" s="34" t="s">
        <v>1911</v>
      </c>
      <c r="E625" s="34" t="s">
        <v>620</v>
      </c>
      <c r="F625" s="35" t="s">
        <v>1912</v>
      </c>
      <c r="G625" s="36">
        <v>1</v>
      </c>
      <c r="H625" s="34" t="s">
        <v>340</v>
      </c>
      <c r="I625" s="39"/>
    </row>
    <row r="626" spans="1:9" x14ac:dyDescent="0.25">
      <c r="A626" s="46" t="s">
        <v>1913</v>
      </c>
      <c r="B626" s="46" t="s">
        <v>959</v>
      </c>
      <c r="C626" s="34" t="s">
        <v>866</v>
      </c>
      <c r="D626" s="34" t="s">
        <v>1914</v>
      </c>
      <c r="E626" s="34" t="s">
        <v>620</v>
      </c>
      <c r="F626" s="35" t="s">
        <v>1915</v>
      </c>
      <c r="G626" s="36">
        <v>1</v>
      </c>
      <c r="H626" s="34" t="s">
        <v>340</v>
      </c>
      <c r="I626" s="39"/>
    </row>
    <row r="627" spans="1:9" x14ac:dyDescent="0.25">
      <c r="A627" s="46" t="s">
        <v>1916</v>
      </c>
      <c r="B627" s="46" t="s">
        <v>959</v>
      </c>
      <c r="C627" s="34" t="s">
        <v>866</v>
      </c>
      <c r="D627" s="34" t="s">
        <v>1917</v>
      </c>
      <c r="E627" s="34" t="s">
        <v>620</v>
      </c>
      <c r="F627" s="35" t="s">
        <v>1918</v>
      </c>
      <c r="G627" s="36">
        <v>1</v>
      </c>
      <c r="H627" s="34" t="s">
        <v>340</v>
      </c>
      <c r="I627" s="39"/>
    </row>
    <row r="628" spans="1:9" x14ac:dyDescent="0.25">
      <c r="A628" s="46" t="s">
        <v>1919</v>
      </c>
      <c r="B628" s="46" t="s">
        <v>959</v>
      </c>
      <c r="C628" s="34" t="s">
        <v>866</v>
      </c>
      <c r="D628" s="34" t="s">
        <v>1920</v>
      </c>
      <c r="E628" s="34" t="s">
        <v>620</v>
      </c>
      <c r="F628" s="35" t="s">
        <v>1921</v>
      </c>
      <c r="G628" s="36">
        <v>1</v>
      </c>
      <c r="H628" s="34" t="s">
        <v>340</v>
      </c>
      <c r="I628" s="39"/>
    </row>
    <row r="629" spans="1:9" x14ac:dyDescent="0.25">
      <c r="A629" s="46" t="s">
        <v>1922</v>
      </c>
      <c r="B629" s="46" t="s">
        <v>959</v>
      </c>
      <c r="C629" s="34" t="s">
        <v>866</v>
      </c>
      <c r="D629" s="34" t="s">
        <v>1923</v>
      </c>
      <c r="E629" s="34" t="s">
        <v>620</v>
      </c>
      <c r="F629" s="35" t="s">
        <v>1924</v>
      </c>
      <c r="G629" s="36">
        <v>1</v>
      </c>
      <c r="H629" s="34" t="s">
        <v>340</v>
      </c>
      <c r="I629" s="39"/>
    </row>
    <row r="630" spans="1:9" x14ac:dyDescent="0.25">
      <c r="A630" s="46" t="s">
        <v>1925</v>
      </c>
      <c r="B630" s="46" t="s">
        <v>959</v>
      </c>
      <c r="C630" s="34" t="s">
        <v>866</v>
      </c>
      <c r="D630" s="34" t="s">
        <v>1926</v>
      </c>
      <c r="E630" s="34" t="s">
        <v>620</v>
      </c>
      <c r="F630" s="35" t="s">
        <v>1927</v>
      </c>
      <c r="G630" s="36">
        <v>1</v>
      </c>
      <c r="H630" s="34" t="s">
        <v>340</v>
      </c>
      <c r="I630" s="39"/>
    </row>
    <row r="631" spans="1:9" x14ac:dyDescent="0.25">
      <c r="A631" s="46" t="s">
        <v>1928</v>
      </c>
      <c r="B631" s="46" t="s">
        <v>959</v>
      </c>
      <c r="C631" s="34" t="s">
        <v>866</v>
      </c>
      <c r="D631" s="34" t="s">
        <v>1929</v>
      </c>
      <c r="E631" s="34" t="s">
        <v>620</v>
      </c>
      <c r="F631" s="35" t="s">
        <v>1930</v>
      </c>
      <c r="G631" s="36">
        <v>1</v>
      </c>
      <c r="H631" s="34" t="s">
        <v>340</v>
      </c>
      <c r="I631" s="39"/>
    </row>
    <row r="632" spans="1:9" x14ac:dyDescent="0.25">
      <c r="A632" s="46" t="s">
        <v>1931</v>
      </c>
      <c r="B632" s="46" t="s">
        <v>959</v>
      </c>
      <c r="C632" s="34" t="s">
        <v>866</v>
      </c>
      <c r="D632" s="34" t="s">
        <v>1932</v>
      </c>
      <c r="E632" s="34" t="s">
        <v>620</v>
      </c>
      <c r="F632" s="35" t="s">
        <v>1933</v>
      </c>
      <c r="G632" s="36">
        <v>1</v>
      </c>
      <c r="H632" s="34" t="s">
        <v>340</v>
      </c>
      <c r="I632" s="39"/>
    </row>
    <row r="633" spans="1:9" ht="28.8" x14ac:dyDescent="0.25">
      <c r="A633" s="46" t="s">
        <v>1934</v>
      </c>
      <c r="B633" s="46" t="s">
        <v>959</v>
      </c>
      <c r="C633" s="34" t="s">
        <v>866</v>
      </c>
      <c r="D633" s="34" t="s">
        <v>1935</v>
      </c>
      <c r="E633" s="34" t="s">
        <v>582</v>
      </c>
      <c r="F633" s="35" t="s">
        <v>1936</v>
      </c>
      <c r="G633" s="36">
        <v>1</v>
      </c>
      <c r="H633" s="34" t="s">
        <v>340</v>
      </c>
      <c r="I633" s="39"/>
    </row>
    <row r="634" spans="1:9" ht="28.8" x14ac:dyDescent="0.25">
      <c r="A634" s="46" t="s">
        <v>1937</v>
      </c>
      <c r="B634" s="46" t="s">
        <v>959</v>
      </c>
      <c r="C634" s="34" t="s">
        <v>866</v>
      </c>
      <c r="D634" s="34" t="s">
        <v>1938</v>
      </c>
      <c r="E634" s="34" t="s">
        <v>582</v>
      </c>
      <c r="F634" s="35" t="s">
        <v>1936</v>
      </c>
      <c r="G634" s="36">
        <v>1</v>
      </c>
      <c r="H634" s="34" t="s">
        <v>340</v>
      </c>
      <c r="I634" s="39"/>
    </row>
    <row r="635" spans="1:9" ht="28.8" x14ac:dyDescent="0.25">
      <c r="A635" s="46" t="s">
        <v>1939</v>
      </c>
      <c r="B635" s="46" t="s">
        <v>959</v>
      </c>
      <c r="C635" s="34" t="s">
        <v>866</v>
      </c>
      <c r="D635" s="34" t="s">
        <v>1940</v>
      </c>
      <c r="E635" s="34" t="s">
        <v>582</v>
      </c>
      <c r="F635" s="35" t="s">
        <v>1936</v>
      </c>
      <c r="G635" s="36">
        <v>1</v>
      </c>
      <c r="H635" s="34" t="s">
        <v>340</v>
      </c>
      <c r="I635" s="39"/>
    </row>
    <row r="636" spans="1:9" ht="28.8" x14ac:dyDescent="0.25">
      <c r="A636" s="46" t="s">
        <v>1941</v>
      </c>
      <c r="B636" s="46" t="s">
        <v>959</v>
      </c>
      <c r="C636" s="34" t="s">
        <v>866</v>
      </c>
      <c r="D636" s="34" t="s">
        <v>1942</v>
      </c>
      <c r="E636" s="34" t="s">
        <v>582</v>
      </c>
      <c r="F636" s="35" t="s">
        <v>1936</v>
      </c>
      <c r="G636" s="36">
        <v>1</v>
      </c>
      <c r="H636" s="34" t="s">
        <v>340</v>
      </c>
      <c r="I636" s="39"/>
    </row>
    <row r="637" spans="1:9" ht="28.8" x14ac:dyDescent="0.25">
      <c r="A637" s="46" t="s">
        <v>1943</v>
      </c>
      <c r="B637" s="46" t="s">
        <v>959</v>
      </c>
      <c r="C637" s="34" t="s">
        <v>866</v>
      </c>
      <c r="D637" s="34" t="s">
        <v>1944</v>
      </c>
      <c r="E637" s="34" t="s">
        <v>582</v>
      </c>
      <c r="F637" s="35" t="s">
        <v>1936</v>
      </c>
      <c r="G637" s="36">
        <v>1</v>
      </c>
      <c r="H637" s="34" t="s">
        <v>340</v>
      </c>
      <c r="I637" s="39"/>
    </row>
    <row r="638" spans="1:9" ht="28.8" x14ac:dyDescent="0.25">
      <c r="A638" s="46" t="s">
        <v>1945</v>
      </c>
      <c r="B638" s="46" t="s">
        <v>959</v>
      </c>
      <c r="C638" s="34" t="s">
        <v>866</v>
      </c>
      <c r="D638" s="34" t="s">
        <v>1946</v>
      </c>
      <c r="E638" s="34" t="s">
        <v>582</v>
      </c>
      <c r="F638" s="35" t="s">
        <v>1936</v>
      </c>
      <c r="G638" s="36">
        <v>1</v>
      </c>
      <c r="H638" s="34" t="s">
        <v>340</v>
      </c>
      <c r="I638" s="39"/>
    </row>
    <row r="639" spans="1:9" ht="28.8" x14ac:dyDescent="0.25">
      <c r="A639" s="46" t="s">
        <v>1947</v>
      </c>
      <c r="B639" s="46" t="s">
        <v>959</v>
      </c>
      <c r="C639" s="34" t="s">
        <v>866</v>
      </c>
      <c r="D639" s="34" t="s">
        <v>1948</v>
      </c>
      <c r="E639" s="34" t="s">
        <v>582</v>
      </c>
      <c r="F639" s="35" t="s">
        <v>1936</v>
      </c>
      <c r="G639" s="36">
        <v>1</v>
      </c>
      <c r="H639" s="34" t="s">
        <v>340</v>
      </c>
      <c r="I639" s="39"/>
    </row>
    <row r="640" spans="1:9" ht="28.8" x14ac:dyDescent="0.25">
      <c r="A640" s="46" t="s">
        <v>1949</v>
      </c>
      <c r="B640" s="46" t="s">
        <v>959</v>
      </c>
      <c r="C640" s="34" t="s">
        <v>866</v>
      </c>
      <c r="D640" s="34" t="s">
        <v>1950</v>
      </c>
      <c r="E640" s="34" t="s">
        <v>582</v>
      </c>
      <c r="F640" s="35" t="s">
        <v>1936</v>
      </c>
      <c r="G640" s="36">
        <v>1</v>
      </c>
      <c r="H640" s="34" t="s">
        <v>340</v>
      </c>
      <c r="I640" s="39"/>
    </row>
    <row r="641" spans="1:9" ht="28.8" x14ac:dyDescent="0.25">
      <c r="A641" s="46" t="s">
        <v>1951</v>
      </c>
      <c r="B641" s="46" t="s">
        <v>959</v>
      </c>
      <c r="C641" s="34" t="s">
        <v>866</v>
      </c>
      <c r="D641" s="34" t="s">
        <v>1952</v>
      </c>
      <c r="E641" s="34" t="s">
        <v>582</v>
      </c>
      <c r="F641" s="35" t="s">
        <v>1936</v>
      </c>
      <c r="G641" s="36">
        <v>1</v>
      </c>
      <c r="H641" s="34" t="s">
        <v>340</v>
      </c>
      <c r="I641" s="39"/>
    </row>
    <row r="642" spans="1:9" ht="28.8" x14ac:dyDescent="0.25">
      <c r="A642" s="46" t="s">
        <v>1953</v>
      </c>
      <c r="B642" s="46" t="s">
        <v>959</v>
      </c>
      <c r="C642" s="34" t="s">
        <v>866</v>
      </c>
      <c r="D642" s="34" t="s">
        <v>1954</v>
      </c>
      <c r="E642" s="34" t="s">
        <v>582</v>
      </c>
      <c r="F642" s="35" t="s">
        <v>1936</v>
      </c>
      <c r="G642" s="36">
        <v>1</v>
      </c>
      <c r="H642" s="34" t="s">
        <v>340</v>
      </c>
      <c r="I642" s="39"/>
    </row>
    <row r="643" spans="1:9" ht="28.8" x14ac:dyDescent="0.25">
      <c r="A643" s="46" t="s">
        <v>1955</v>
      </c>
      <c r="B643" s="46" t="s">
        <v>959</v>
      </c>
      <c r="C643" s="34" t="s">
        <v>866</v>
      </c>
      <c r="D643" s="34" t="s">
        <v>1956</v>
      </c>
      <c r="E643" s="34" t="s">
        <v>582</v>
      </c>
      <c r="F643" s="35" t="s">
        <v>1936</v>
      </c>
      <c r="G643" s="36">
        <v>1</v>
      </c>
      <c r="H643" s="34" t="s">
        <v>340</v>
      </c>
      <c r="I643" s="39"/>
    </row>
    <row r="644" spans="1:9" ht="28.8" x14ac:dyDescent="0.25">
      <c r="A644" s="46" t="s">
        <v>1957</v>
      </c>
      <c r="B644" s="46" t="s">
        <v>959</v>
      </c>
      <c r="C644" s="34" t="s">
        <v>866</v>
      </c>
      <c r="D644" s="34" t="s">
        <v>1958</v>
      </c>
      <c r="E644" s="34" t="s">
        <v>582</v>
      </c>
      <c r="F644" s="35" t="s">
        <v>1936</v>
      </c>
      <c r="G644" s="36">
        <v>1</v>
      </c>
      <c r="H644" s="34" t="s">
        <v>340</v>
      </c>
      <c r="I644" s="39"/>
    </row>
    <row r="645" spans="1:9" ht="28.8" x14ac:dyDescent="0.25">
      <c r="A645" s="46" t="s">
        <v>1959</v>
      </c>
      <c r="B645" s="46" t="s">
        <v>959</v>
      </c>
      <c r="C645" s="34" t="s">
        <v>866</v>
      </c>
      <c r="D645" s="34" t="s">
        <v>1960</v>
      </c>
      <c r="E645" s="34" t="s">
        <v>582</v>
      </c>
      <c r="F645" s="35" t="s">
        <v>1936</v>
      </c>
      <c r="G645" s="36">
        <v>1</v>
      </c>
      <c r="H645" s="34" t="s">
        <v>340</v>
      </c>
      <c r="I645" s="39"/>
    </row>
    <row r="646" spans="1:9" ht="28.8" x14ac:dyDescent="0.25">
      <c r="A646" s="46" t="s">
        <v>1961</v>
      </c>
      <c r="B646" s="46" t="s">
        <v>959</v>
      </c>
      <c r="C646" s="34" t="s">
        <v>866</v>
      </c>
      <c r="D646" s="34" t="s">
        <v>1962</v>
      </c>
      <c r="E646" s="34" t="s">
        <v>582</v>
      </c>
      <c r="F646" s="35" t="s">
        <v>1936</v>
      </c>
      <c r="G646" s="36">
        <v>1</v>
      </c>
      <c r="H646" s="34" t="s">
        <v>340</v>
      </c>
      <c r="I646" s="39"/>
    </row>
    <row r="647" spans="1:9" ht="28.8" x14ac:dyDescent="0.25">
      <c r="A647" s="46" t="s">
        <v>1963</v>
      </c>
      <c r="B647" s="46" t="s">
        <v>959</v>
      </c>
      <c r="C647" s="34" t="s">
        <v>866</v>
      </c>
      <c r="D647" s="34" t="s">
        <v>1964</v>
      </c>
      <c r="E647" s="34" t="s">
        <v>582</v>
      </c>
      <c r="F647" s="35" t="s">
        <v>1936</v>
      </c>
      <c r="G647" s="36">
        <v>1</v>
      </c>
      <c r="H647" s="34" t="s">
        <v>340</v>
      </c>
      <c r="I647" s="39"/>
    </row>
    <row r="648" spans="1:9" ht="28.8" x14ac:dyDescent="0.25">
      <c r="A648" s="46" t="s">
        <v>1965</v>
      </c>
      <c r="B648" s="46" t="s">
        <v>959</v>
      </c>
      <c r="C648" s="34" t="s">
        <v>866</v>
      </c>
      <c r="D648" s="34" t="s">
        <v>1966</v>
      </c>
      <c r="E648" s="34" t="s">
        <v>582</v>
      </c>
      <c r="F648" s="35" t="s">
        <v>1936</v>
      </c>
      <c r="G648" s="36">
        <v>1</v>
      </c>
      <c r="H648" s="34" t="s">
        <v>340</v>
      </c>
      <c r="I648" s="39"/>
    </row>
    <row r="649" spans="1:9" ht="28.8" x14ac:dyDescent="0.25">
      <c r="A649" s="46" t="s">
        <v>1967</v>
      </c>
      <c r="B649" s="46" t="s">
        <v>959</v>
      </c>
      <c r="C649" s="34" t="s">
        <v>866</v>
      </c>
      <c r="D649" s="34" t="s">
        <v>1968</v>
      </c>
      <c r="E649" s="34" t="s">
        <v>582</v>
      </c>
      <c r="F649" s="35" t="s">
        <v>1936</v>
      </c>
      <c r="G649" s="36">
        <v>1</v>
      </c>
      <c r="H649" s="34" t="s">
        <v>340</v>
      </c>
      <c r="I649" s="39"/>
    </row>
    <row r="650" spans="1:9" ht="28.8" x14ac:dyDescent="0.25">
      <c r="A650" s="46" t="s">
        <v>1969</v>
      </c>
      <c r="B650" s="46" t="s">
        <v>959</v>
      </c>
      <c r="C650" s="34" t="s">
        <v>866</v>
      </c>
      <c r="D650" s="34" t="s">
        <v>1970</v>
      </c>
      <c r="E650" s="34" t="s">
        <v>582</v>
      </c>
      <c r="F650" s="35" t="s">
        <v>1936</v>
      </c>
      <c r="G650" s="36">
        <v>1</v>
      </c>
      <c r="H650" s="34" t="s">
        <v>340</v>
      </c>
      <c r="I650" s="39"/>
    </row>
    <row r="651" spans="1:9" ht="28.8" x14ac:dyDescent="0.25">
      <c r="A651" s="46" t="s">
        <v>1971</v>
      </c>
      <c r="B651" s="46" t="s">
        <v>959</v>
      </c>
      <c r="C651" s="34" t="s">
        <v>866</v>
      </c>
      <c r="D651" s="34" t="s">
        <v>1972</v>
      </c>
      <c r="E651" s="34" t="s">
        <v>582</v>
      </c>
      <c r="F651" s="35" t="s">
        <v>1936</v>
      </c>
      <c r="G651" s="36">
        <v>1</v>
      </c>
      <c r="H651" s="34" t="s">
        <v>340</v>
      </c>
      <c r="I651" s="39"/>
    </row>
    <row r="652" spans="1:9" ht="28.8" x14ac:dyDescent="0.25">
      <c r="A652" s="46" t="s">
        <v>1973</v>
      </c>
      <c r="B652" s="46" t="s">
        <v>959</v>
      </c>
      <c r="C652" s="34" t="s">
        <v>866</v>
      </c>
      <c r="D652" s="34" t="s">
        <v>1974</v>
      </c>
      <c r="E652" s="34" t="s">
        <v>582</v>
      </c>
      <c r="F652" s="35" t="s">
        <v>1936</v>
      </c>
      <c r="G652" s="36">
        <v>1</v>
      </c>
      <c r="H652" s="34" t="s">
        <v>340</v>
      </c>
      <c r="I652" s="39"/>
    </row>
    <row r="653" spans="1:9" ht="28.8" x14ac:dyDescent="0.25">
      <c r="A653" s="46" t="s">
        <v>1975</v>
      </c>
      <c r="B653" s="46" t="s">
        <v>959</v>
      </c>
      <c r="C653" s="34" t="s">
        <v>866</v>
      </c>
      <c r="D653" s="34" t="s">
        <v>1976</v>
      </c>
      <c r="E653" s="34" t="s">
        <v>582</v>
      </c>
      <c r="F653" s="35" t="s">
        <v>1936</v>
      </c>
      <c r="G653" s="36">
        <v>1</v>
      </c>
      <c r="H653" s="34" t="s">
        <v>340</v>
      </c>
      <c r="I653" s="39"/>
    </row>
    <row r="654" spans="1:9" ht="28.8" x14ac:dyDescent="0.25">
      <c r="A654" s="46" t="s">
        <v>1977</v>
      </c>
      <c r="B654" s="46" t="s">
        <v>959</v>
      </c>
      <c r="C654" s="34" t="s">
        <v>866</v>
      </c>
      <c r="D654" s="34" t="s">
        <v>1978</v>
      </c>
      <c r="E654" s="34" t="s">
        <v>582</v>
      </c>
      <c r="F654" s="35" t="s">
        <v>1936</v>
      </c>
      <c r="G654" s="36">
        <v>1</v>
      </c>
      <c r="H654" s="34" t="s">
        <v>340</v>
      </c>
      <c r="I654" s="39"/>
    </row>
    <row r="655" spans="1:9" ht="28.8" x14ac:dyDescent="0.25">
      <c r="A655" s="46" t="s">
        <v>1979</v>
      </c>
      <c r="B655" s="46" t="s">
        <v>959</v>
      </c>
      <c r="C655" s="34" t="s">
        <v>866</v>
      </c>
      <c r="D655" s="34" t="s">
        <v>1980</v>
      </c>
      <c r="E655" s="34" t="s">
        <v>582</v>
      </c>
      <c r="F655" s="35" t="s">
        <v>1936</v>
      </c>
      <c r="G655" s="36">
        <v>1</v>
      </c>
      <c r="H655" s="34" t="s">
        <v>340</v>
      </c>
      <c r="I655" s="39"/>
    </row>
    <row r="656" spans="1:9" ht="28.8" x14ac:dyDescent="0.25">
      <c r="A656" s="46" t="s">
        <v>1981</v>
      </c>
      <c r="B656" s="46" t="s">
        <v>959</v>
      </c>
      <c r="C656" s="34" t="s">
        <v>866</v>
      </c>
      <c r="D656" s="34" t="s">
        <v>1982</v>
      </c>
      <c r="E656" s="34" t="s">
        <v>582</v>
      </c>
      <c r="F656" s="35" t="s">
        <v>1936</v>
      </c>
      <c r="G656" s="36">
        <v>1</v>
      </c>
      <c r="H656" s="34" t="s">
        <v>340</v>
      </c>
      <c r="I656" s="39"/>
    </row>
    <row r="657" spans="1:9" ht="28.8" x14ac:dyDescent="0.25">
      <c r="A657" s="46" t="s">
        <v>1983</v>
      </c>
      <c r="B657" s="46" t="s">
        <v>959</v>
      </c>
      <c r="C657" s="34" t="s">
        <v>866</v>
      </c>
      <c r="D657" s="34" t="s">
        <v>1984</v>
      </c>
      <c r="E657" s="34" t="s">
        <v>582</v>
      </c>
      <c r="F657" s="35" t="s">
        <v>1936</v>
      </c>
      <c r="G657" s="36">
        <v>1</v>
      </c>
      <c r="H657" s="34" t="s">
        <v>340</v>
      </c>
      <c r="I657" s="39"/>
    </row>
    <row r="658" spans="1:9" ht="28.8" x14ac:dyDescent="0.25">
      <c r="A658" s="46" t="s">
        <v>1985</v>
      </c>
      <c r="B658" s="46" t="s">
        <v>959</v>
      </c>
      <c r="C658" s="34" t="s">
        <v>866</v>
      </c>
      <c r="D658" s="34" t="s">
        <v>1986</v>
      </c>
      <c r="E658" s="34" t="s">
        <v>582</v>
      </c>
      <c r="F658" s="35" t="s">
        <v>1936</v>
      </c>
      <c r="G658" s="36">
        <v>1</v>
      </c>
      <c r="H658" s="34" t="s">
        <v>340</v>
      </c>
      <c r="I658" s="39"/>
    </row>
    <row r="659" spans="1:9" ht="28.8" x14ac:dyDescent="0.25">
      <c r="A659" s="46" t="s">
        <v>1987</v>
      </c>
      <c r="B659" s="46" t="s">
        <v>959</v>
      </c>
      <c r="C659" s="34" t="s">
        <v>866</v>
      </c>
      <c r="D659" s="34" t="s">
        <v>1988</v>
      </c>
      <c r="E659" s="34" t="s">
        <v>582</v>
      </c>
      <c r="F659" s="35" t="s">
        <v>1936</v>
      </c>
      <c r="G659" s="36">
        <v>1</v>
      </c>
      <c r="H659" s="34" t="s">
        <v>340</v>
      </c>
      <c r="I659" s="39"/>
    </row>
    <row r="660" spans="1:9" ht="28.8" x14ac:dyDescent="0.25">
      <c r="A660" s="46" t="s">
        <v>1989</v>
      </c>
      <c r="B660" s="46" t="s">
        <v>959</v>
      </c>
      <c r="C660" s="34" t="s">
        <v>866</v>
      </c>
      <c r="D660" s="34" t="s">
        <v>1990</v>
      </c>
      <c r="E660" s="34" t="s">
        <v>582</v>
      </c>
      <c r="F660" s="35" t="s">
        <v>1936</v>
      </c>
      <c r="G660" s="36">
        <v>1</v>
      </c>
      <c r="H660" s="34" t="s">
        <v>340</v>
      </c>
      <c r="I660" s="39"/>
    </row>
    <row r="661" spans="1:9" ht="28.8" x14ac:dyDescent="0.25">
      <c r="A661" s="46" t="s">
        <v>1991</v>
      </c>
      <c r="B661" s="46" t="s">
        <v>959</v>
      </c>
      <c r="C661" s="34" t="s">
        <v>866</v>
      </c>
      <c r="D661" s="34" t="s">
        <v>1992</v>
      </c>
      <c r="E661" s="34" t="s">
        <v>620</v>
      </c>
      <c r="F661" s="35" t="s">
        <v>1993</v>
      </c>
      <c r="G661" s="36">
        <v>1</v>
      </c>
      <c r="H661" s="34" t="s">
        <v>340</v>
      </c>
      <c r="I661" s="39"/>
    </row>
    <row r="662" spans="1:9" ht="28.8" x14ac:dyDescent="0.25">
      <c r="A662" s="46" t="s">
        <v>1994</v>
      </c>
      <c r="B662" s="46" t="s">
        <v>959</v>
      </c>
      <c r="C662" s="34" t="s">
        <v>866</v>
      </c>
      <c r="D662" s="34" t="s">
        <v>1995</v>
      </c>
      <c r="E662" s="34" t="s">
        <v>620</v>
      </c>
      <c r="F662" s="35" t="s">
        <v>1993</v>
      </c>
      <c r="G662" s="36">
        <v>1</v>
      </c>
      <c r="H662" s="34" t="s">
        <v>340</v>
      </c>
      <c r="I662" s="39"/>
    </row>
    <row r="663" spans="1:9" ht="28.8" x14ac:dyDescent="0.25">
      <c r="A663" s="46" t="s">
        <v>1996</v>
      </c>
      <c r="B663" s="46" t="s">
        <v>959</v>
      </c>
      <c r="C663" s="34" t="s">
        <v>866</v>
      </c>
      <c r="D663" s="34" t="s">
        <v>1997</v>
      </c>
      <c r="E663" s="34" t="s">
        <v>620</v>
      </c>
      <c r="F663" s="35" t="s">
        <v>1993</v>
      </c>
      <c r="G663" s="36">
        <v>1</v>
      </c>
      <c r="H663" s="34" t="s">
        <v>340</v>
      </c>
      <c r="I663" s="39"/>
    </row>
    <row r="664" spans="1:9" ht="28.8" x14ac:dyDescent="0.25">
      <c r="A664" s="46" t="s">
        <v>1998</v>
      </c>
      <c r="B664" s="46" t="s">
        <v>959</v>
      </c>
      <c r="C664" s="34" t="s">
        <v>866</v>
      </c>
      <c r="D664" s="34" t="s">
        <v>1999</v>
      </c>
      <c r="E664" s="34" t="s">
        <v>620</v>
      </c>
      <c r="F664" s="35" t="s">
        <v>1993</v>
      </c>
      <c r="G664" s="36">
        <v>1</v>
      </c>
      <c r="H664" s="34" t="s">
        <v>340</v>
      </c>
      <c r="I664" s="39"/>
    </row>
    <row r="665" spans="1:9" ht="28.8" x14ac:dyDescent="0.25">
      <c r="A665" s="46" t="s">
        <v>2000</v>
      </c>
      <c r="B665" s="46" t="s">
        <v>959</v>
      </c>
      <c r="C665" s="34" t="s">
        <v>866</v>
      </c>
      <c r="D665" s="34" t="s">
        <v>2001</v>
      </c>
      <c r="E665" s="34" t="s">
        <v>620</v>
      </c>
      <c r="F665" s="35" t="s">
        <v>1993</v>
      </c>
      <c r="G665" s="36">
        <v>1</v>
      </c>
      <c r="H665" s="34" t="s">
        <v>340</v>
      </c>
      <c r="I665" s="39"/>
    </row>
    <row r="666" spans="1:9" x14ac:dyDescent="0.25">
      <c r="A666" s="46" t="s">
        <v>2002</v>
      </c>
      <c r="B666" s="46" t="s">
        <v>959</v>
      </c>
      <c r="C666" s="34" t="s">
        <v>866</v>
      </c>
      <c r="D666" s="34" t="s">
        <v>1628</v>
      </c>
      <c r="E666" s="34" t="s">
        <v>582</v>
      </c>
      <c r="F666" s="35" t="s">
        <v>1590</v>
      </c>
      <c r="G666" s="36">
        <v>1</v>
      </c>
      <c r="H666" s="34" t="s">
        <v>340</v>
      </c>
      <c r="I666" s="39"/>
    </row>
    <row r="667" spans="1:9" x14ac:dyDescent="0.25">
      <c r="A667" s="46" t="s">
        <v>2003</v>
      </c>
      <c r="B667" s="46" t="s">
        <v>959</v>
      </c>
      <c r="C667" s="34" t="s">
        <v>948</v>
      </c>
      <c r="D667" s="34" t="s">
        <v>2004</v>
      </c>
      <c r="E667" s="34" t="s">
        <v>620</v>
      </c>
      <c r="F667" s="48"/>
      <c r="G667" s="36">
        <v>1</v>
      </c>
      <c r="H667" s="34" t="s">
        <v>340</v>
      </c>
      <c r="I667" s="39"/>
    </row>
    <row r="668" spans="1:9" x14ac:dyDescent="0.25">
      <c r="A668" s="49"/>
      <c r="B668" s="49"/>
      <c r="C668" s="42" t="s">
        <v>114</v>
      </c>
      <c r="D668" s="42"/>
      <c r="E668" s="42"/>
      <c r="F668" s="50"/>
      <c r="G668" s="45">
        <f>SUM(G177:G667)</f>
        <v>559</v>
      </c>
      <c r="H668" s="42"/>
      <c r="I668" s="47"/>
    </row>
    <row r="669" spans="1:9" x14ac:dyDescent="0.25">
      <c r="A669" s="46" t="s">
        <v>2005</v>
      </c>
      <c r="B669" s="46" t="s">
        <v>2006</v>
      </c>
      <c r="C669" s="34" t="s">
        <v>593</v>
      </c>
      <c r="D669" s="34" t="s">
        <v>2007</v>
      </c>
      <c r="E669" s="34" t="s">
        <v>2008</v>
      </c>
      <c r="F669" s="48" t="s">
        <v>2009</v>
      </c>
      <c r="G669" s="36">
        <v>1</v>
      </c>
      <c r="H669" s="34"/>
      <c r="I669" s="39"/>
    </row>
    <row r="670" spans="1:9" x14ac:dyDescent="0.25">
      <c r="A670" s="46" t="s">
        <v>2010</v>
      </c>
      <c r="B670" s="46" t="s">
        <v>2006</v>
      </c>
      <c r="C670" s="34" t="s">
        <v>593</v>
      </c>
      <c r="D670" s="34" t="s">
        <v>2011</v>
      </c>
      <c r="E670" s="34" t="s">
        <v>582</v>
      </c>
      <c r="F670" s="48" t="s">
        <v>2009</v>
      </c>
      <c r="G670" s="36">
        <v>1</v>
      </c>
      <c r="H670" s="34"/>
      <c r="I670" s="39"/>
    </row>
    <row r="671" spans="1:9" x14ac:dyDescent="0.25">
      <c r="A671" s="46" t="s">
        <v>2012</v>
      </c>
      <c r="B671" s="46" t="s">
        <v>2006</v>
      </c>
      <c r="C671" s="34" t="s">
        <v>593</v>
      </c>
      <c r="D671" s="34" t="s">
        <v>2013</v>
      </c>
      <c r="E671" s="34" t="s">
        <v>582</v>
      </c>
      <c r="F671" s="48" t="s">
        <v>2009</v>
      </c>
      <c r="G671" s="36">
        <v>1</v>
      </c>
      <c r="H671" s="34"/>
      <c r="I671" s="39"/>
    </row>
    <row r="672" spans="1:9" x14ac:dyDescent="0.25">
      <c r="A672" s="46" t="s">
        <v>2014</v>
      </c>
      <c r="B672" s="46" t="s">
        <v>2006</v>
      </c>
      <c r="C672" s="34" t="s">
        <v>593</v>
      </c>
      <c r="D672" s="34" t="s">
        <v>2015</v>
      </c>
      <c r="E672" s="34" t="s">
        <v>582</v>
      </c>
      <c r="F672" s="48" t="s">
        <v>2009</v>
      </c>
      <c r="G672" s="36">
        <v>1</v>
      </c>
      <c r="H672" s="34"/>
      <c r="I672" s="39"/>
    </row>
    <row r="673" spans="1:9" x14ac:dyDescent="0.25">
      <c r="A673" s="46" t="s">
        <v>2016</v>
      </c>
      <c r="B673" s="46" t="s">
        <v>2006</v>
      </c>
      <c r="C673" s="34" t="s">
        <v>593</v>
      </c>
      <c r="D673" s="34" t="s">
        <v>2017</v>
      </c>
      <c r="E673" s="34" t="s">
        <v>582</v>
      </c>
      <c r="F673" s="48" t="s">
        <v>2009</v>
      </c>
      <c r="G673" s="36">
        <v>1</v>
      </c>
      <c r="H673" s="34"/>
      <c r="I673" s="39"/>
    </row>
    <row r="674" spans="1:9" x14ac:dyDescent="0.25">
      <c r="A674" s="46" t="s">
        <v>2018</v>
      </c>
      <c r="B674" s="46" t="s">
        <v>2006</v>
      </c>
      <c r="C674" s="34" t="s">
        <v>593</v>
      </c>
      <c r="D674" s="34" t="s">
        <v>2019</v>
      </c>
      <c r="E674" s="34" t="s">
        <v>2008</v>
      </c>
      <c r="F674" s="48" t="s">
        <v>2009</v>
      </c>
      <c r="G674" s="36">
        <v>1</v>
      </c>
      <c r="H674" s="34"/>
      <c r="I674" s="39"/>
    </row>
    <row r="675" spans="1:9" ht="28.8" x14ac:dyDescent="0.25">
      <c r="A675" s="46" t="s">
        <v>2020</v>
      </c>
      <c r="B675" s="46" t="s">
        <v>2006</v>
      </c>
      <c r="C675" s="34" t="s">
        <v>606</v>
      </c>
      <c r="D675" s="34" t="s">
        <v>2021</v>
      </c>
      <c r="E675" s="35" t="s">
        <v>716</v>
      </c>
      <c r="F675" s="35" t="s">
        <v>608</v>
      </c>
      <c r="G675" s="36">
        <v>1</v>
      </c>
      <c r="H675" s="34"/>
      <c r="I675" s="39"/>
    </row>
    <row r="676" spans="1:9" ht="28.8" x14ac:dyDescent="0.25">
      <c r="A676" s="46" t="s">
        <v>2022</v>
      </c>
      <c r="B676" s="46" t="s">
        <v>2006</v>
      </c>
      <c r="C676" s="34" t="s">
        <v>606</v>
      </c>
      <c r="D676" s="34" t="s">
        <v>2023</v>
      </c>
      <c r="E676" s="35" t="s">
        <v>716</v>
      </c>
      <c r="F676" s="35" t="s">
        <v>608</v>
      </c>
      <c r="G676" s="36">
        <v>1</v>
      </c>
      <c r="H676" s="34"/>
      <c r="I676" s="39"/>
    </row>
    <row r="677" spans="1:9" x14ac:dyDescent="0.25">
      <c r="A677" s="46" t="s">
        <v>2024</v>
      </c>
      <c r="B677" s="46" t="s">
        <v>2006</v>
      </c>
      <c r="C677" s="34" t="s">
        <v>618</v>
      </c>
      <c r="D677" s="34" t="s">
        <v>2025</v>
      </c>
      <c r="E677" s="35" t="s">
        <v>620</v>
      </c>
      <c r="F677" s="34" t="s">
        <v>2026</v>
      </c>
      <c r="G677" s="36">
        <v>1</v>
      </c>
      <c r="H677" s="34" t="s">
        <v>340</v>
      </c>
      <c r="I677" s="39"/>
    </row>
    <row r="678" spans="1:9" x14ac:dyDescent="0.25">
      <c r="A678" s="46" t="s">
        <v>2027</v>
      </c>
      <c r="B678" s="46" t="s">
        <v>2006</v>
      </c>
      <c r="C678" s="34" t="s">
        <v>618</v>
      </c>
      <c r="D678" s="34" t="s">
        <v>2028</v>
      </c>
      <c r="E678" s="35" t="s">
        <v>620</v>
      </c>
      <c r="F678" s="34" t="s">
        <v>624</v>
      </c>
      <c r="G678" s="36">
        <v>1</v>
      </c>
      <c r="H678" s="34" t="s">
        <v>340</v>
      </c>
      <c r="I678" s="39"/>
    </row>
    <row r="679" spans="1:9" x14ac:dyDescent="0.25">
      <c r="A679" s="46" t="s">
        <v>2029</v>
      </c>
      <c r="B679" s="46" t="s">
        <v>2006</v>
      </c>
      <c r="C679" s="34" t="s">
        <v>618</v>
      </c>
      <c r="D679" s="34" t="s">
        <v>2030</v>
      </c>
      <c r="E679" s="35" t="s">
        <v>620</v>
      </c>
      <c r="F679" s="34" t="s">
        <v>2026</v>
      </c>
      <c r="G679" s="36">
        <v>1</v>
      </c>
      <c r="H679" s="34" t="s">
        <v>340</v>
      </c>
      <c r="I679" s="39"/>
    </row>
    <row r="680" spans="1:9" x14ac:dyDescent="0.25">
      <c r="A680" s="46" t="s">
        <v>2031</v>
      </c>
      <c r="B680" s="46" t="s">
        <v>2006</v>
      </c>
      <c r="C680" s="34" t="s">
        <v>618</v>
      </c>
      <c r="D680" s="34" t="s">
        <v>2032</v>
      </c>
      <c r="E680" s="35" t="s">
        <v>620</v>
      </c>
      <c r="F680" s="34" t="s">
        <v>624</v>
      </c>
      <c r="G680" s="36">
        <v>1</v>
      </c>
      <c r="H680" s="34" t="s">
        <v>340</v>
      </c>
      <c r="I680" s="39"/>
    </row>
    <row r="681" spans="1:9" x14ac:dyDescent="0.25">
      <c r="A681" s="46" t="s">
        <v>2033</v>
      </c>
      <c r="B681" s="46" t="s">
        <v>2006</v>
      </c>
      <c r="C681" s="34" t="s">
        <v>618</v>
      </c>
      <c r="D681" s="34" t="s">
        <v>2034</v>
      </c>
      <c r="E681" s="35" t="s">
        <v>620</v>
      </c>
      <c r="F681" s="34" t="s">
        <v>2026</v>
      </c>
      <c r="G681" s="36">
        <v>1</v>
      </c>
      <c r="H681" s="34" t="s">
        <v>340</v>
      </c>
      <c r="I681" s="39"/>
    </row>
    <row r="682" spans="1:9" x14ac:dyDescent="0.25">
      <c r="A682" s="46" t="s">
        <v>2035</v>
      </c>
      <c r="B682" s="46" t="s">
        <v>2006</v>
      </c>
      <c r="C682" s="34" t="s">
        <v>618</v>
      </c>
      <c r="D682" s="34" t="s">
        <v>2036</v>
      </c>
      <c r="E682" s="35" t="s">
        <v>620</v>
      </c>
      <c r="F682" s="34" t="s">
        <v>624</v>
      </c>
      <c r="G682" s="36">
        <v>1</v>
      </c>
      <c r="H682" s="34" t="s">
        <v>340</v>
      </c>
      <c r="I682" s="39"/>
    </row>
    <row r="683" spans="1:9" x14ac:dyDescent="0.25">
      <c r="A683" s="46" t="s">
        <v>2037</v>
      </c>
      <c r="B683" s="46" t="s">
        <v>2006</v>
      </c>
      <c r="C683" s="34" t="s">
        <v>618</v>
      </c>
      <c r="D683" s="34" t="s">
        <v>2038</v>
      </c>
      <c r="E683" s="35" t="s">
        <v>620</v>
      </c>
      <c r="F683" s="34" t="s">
        <v>2026</v>
      </c>
      <c r="G683" s="36">
        <v>1</v>
      </c>
      <c r="H683" s="34" t="s">
        <v>340</v>
      </c>
      <c r="I683" s="39"/>
    </row>
    <row r="684" spans="1:9" x14ac:dyDescent="0.25">
      <c r="A684" s="46" t="s">
        <v>2039</v>
      </c>
      <c r="B684" s="46" t="s">
        <v>2006</v>
      </c>
      <c r="C684" s="34" t="s">
        <v>618</v>
      </c>
      <c r="D684" s="34" t="s">
        <v>2040</v>
      </c>
      <c r="E684" s="35" t="s">
        <v>620</v>
      </c>
      <c r="F684" s="34" t="s">
        <v>624</v>
      </c>
      <c r="G684" s="36">
        <v>1</v>
      </c>
      <c r="H684" s="34" t="s">
        <v>340</v>
      </c>
      <c r="I684" s="39"/>
    </row>
    <row r="685" spans="1:9" x14ac:dyDescent="0.25">
      <c r="A685" s="46" t="s">
        <v>2041</v>
      </c>
      <c r="B685" s="46" t="s">
        <v>2006</v>
      </c>
      <c r="C685" s="34" t="s">
        <v>618</v>
      </c>
      <c r="D685" s="34" t="s">
        <v>2042</v>
      </c>
      <c r="E685" s="35" t="s">
        <v>620</v>
      </c>
      <c r="F685" s="34" t="s">
        <v>2026</v>
      </c>
      <c r="G685" s="36">
        <v>1</v>
      </c>
      <c r="H685" s="34" t="s">
        <v>340</v>
      </c>
      <c r="I685" s="39"/>
    </row>
    <row r="686" spans="1:9" x14ac:dyDescent="0.25">
      <c r="A686" s="46" t="s">
        <v>2043</v>
      </c>
      <c r="B686" s="46" t="s">
        <v>2006</v>
      </c>
      <c r="C686" s="34" t="s">
        <v>618</v>
      </c>
      <c r="D686" s="34" t="s">
        <v>2044</v>
      </c>
      <c r="E686" s="35" t="s">
        <v>620</v>
      </c>
      <c r="F686" s="34" t="s">
        <v>624</v>
      </c>
      <c r="G686" s="36">
        <v>1</v>
      </c>
      <c r="H686" s="34" t="s">
        <v>340</v>
      </c>
      <c r="I686" s="39"/>
    </row>
    <row r="687" spans="1:9" ht="28.8" x14ac:dyDescent="0.25">
      <c r="A687" s="46" t="s">
        <v>2045</v>
      </c>
      <c r="B687" s="46" t="s">
        <v>2006</v>
      </c>
      <c r="C687" s="34" t="s">
        <v>618</v>
      </c>
      <c r="D687" s="34" t="s">
        <v>2046</v>
      </c>
      <c r="E687" s="35" t="s">
        <v>2047</v>
      </c>
      <c r="F687" s="34" t="s">
        <v>2026</v>
      </c>
      <c r="G687" s="36">
        <v>1</v>
      </c>
      <c r="H687" s="34" t="s">
        <v>340</v>
      </c>
      <c r="I687" s="39"/>
    </row>
    <row r="688" spans="1:9" ht="28.8" x14ac:dyDescent="0.25">
      <c r="A688" s="46" t="s">
        <v>2048</v>
      </c>
      <c r="B688" s="46" t="s">
        <v>2006</v>
      </c>
      <c r="C688" s="34" t="s">
        <v>618</v>
      </c>
      <c r="D688" s="34" t="s">
        <v>2049</v>
      </c>
      <c r="E688" s="35" t="s">
        <v>2047</v>
      </c>
      <c r="F688" s="34" t="s">
        <v>624</v>
      </c>
      <c r="G688" s="36">
        <v>1</v>
      </c>
      <c r="H688" s="34" t="s">
        <v>340</v>
      </c>
      <c r="I688" s="39"/>
    </row>
    <row r="689" spans="1:9" ht="43.2" x14ac:dyDescent="0.25">
      <c r="A689" s="46" t="s">
        <v>2050</v>
      </c>
      <c r="B689" s="46" t="s">
        <v>2006</v>
      </c>
      <c r="C689" s="34" t="s">
        <v>638</v>
      </c>
      <c r="D689" s="34" t="s">
        <v>2051</v>
      </c>
      <c r="E689" s="35" t="s">
        <v>1223</v>
      </c>
      <c r="F689" s="40" t="s">
        <v>2052</v>
      </c>
      <c r="G689" s="36">
        <v>1</v>
      </c>
      <c r="H689" s="34" t="s">
        <v>340</v>
      </c>
      <c r="I689" s="39"/>
    </row>
    <row r="690" spans="1:9" ht="43.2" x14ac:dyDescent="0.25">
      <c r="A690" s="46" t="s">
        <v>2053</v>
      </c>
      <c r="B690" s="46" t="s">
        <v>2006</v>
      </c>
      <c r="C690" s="34" t="s">
        <v>638</v>
      </c>
      <c r="D690" s="34" t="s">
        <v>2054</v>
      </c>
      <c r="E690" s="35" t="s">
        <v>666</v>
      </c>
      <c r="F690" s="40" t="s">
        <v>2055</v>
      </c>
      <c r="G690" s="36">
        <v>1</v>
      </c>
      <c r="H690" s="34" t="s">
        <v>340</v>
      </c>
      <c r="I690" s="39"/>
    </row>
    <row r="691" spans="1:9" ht="43.2" x14ac:dyDescent="0.25">
      <c r="A691" s="46" t="s">
        <v>2056</v>
      </c>
      <c r="B691" s="46" t="s">
        <v>2006</v>
      </c>
      <c r="C691" s="34" t="s">
        <v>638</v>
      </c>
      <c r="D691" s="34" t="s">
        <v>2057</v>
      </c>
      <c r="E691" s="35" t="s">
        <v>1223</v>
      </c>
      <c r="F691" s="40" t="s">
        <v>2058</v>
      </c>
      <c r="G691" s="36">
        <v>1</v>
      </c>
      <c r="H691" s="34" t="s">
        <v>340</v>
      </c>
      <c r="I691" s="39"/>
    </row>
    <row r="692" spans="1:9" ht="43.2" x14ac:dyDescent="0.25">
      <c r="A692" s="46" t="s">
        <v>2059</v>
      </c>
      <c r="B692" s="46" t="s">
        <v>2006</v>
      </c>
      <c r="C692" s="34" t="s">
        <v>638</v>
      </c>
      <c r="D692" s="34" t="s">
        <v>2060</v>
      </c>
      <c r="E692" s="35" t="s">
        <v>1223</v>
      </c>
      <c r="F692" s="40" t="s">
        <v>2061</v>
      </c>
      <c r="G692" s="36">
        <v>1</v>
      </c>
      <c r="H692" s="34" t="s">
        <v>340</v>
      </c>
      <c r="I692" s="39"/>
    </row>
    <row r="693" spans="1:9" ht="43.2" x14ac:dyDescent="0.25">
      <c r="A693" s="46" t="s">
        <v>2062</v>
      </c>
      <c r="B693" s="46" t="s">
        <v>2006</v>
      </c>
      <c r="C693" s="34" t="s">
        <v>638</v>
      </c>
      <c r="D693" s="34" t="s">
        <v>2063</v>
      </c>
      <c r="E693" s="35" t="s">
        <v>1223</v>
      </c>
      <c r="F693" s="40" t="s">
        <v>2061</v>
      </c>
      <c r="G693" s="36">
        <v>1</v>
      </c>
      <c r="H693" s="34" t="s">
        <v>340</v>
      </c>
      <c r="I693" s="39"/>
    </row>
    <row r="694" spans="1:9" ht="43.2" x14ac:dyDescent="0.25">
      <c r="A694" s="46" t="s">
        <v>2064</v>
      </c>
      <c r="B694" s="46" t="s">
        <v>2006</v>
      </c>
      <c r="C694" s="34" t="s">
        <v>638</v>
      </c>
      <c r="D694" s="34" t="s">
        <v>2065</v>
      </c>
      <c r="E694" s="35" t="s">
        <v>1223</v>
      </c>
      <c r="F694" s="40" t="s">
        <v>2066</v>
      </c>
      <c r="G694" s="36">
        <v>1</v>
      </c>
      <c r="H694" s="34" t="s">
        <v>340</v>
      </c>
      <c r="I694" s="39"/>
    </row>
    <row r="695" spans="1:9" ht="43.2" x14ac:dyDescent="0.25">
      <c r="A695" s="46" t="s">
        <v>2067</v>
      </c>
      <c r="B695" s="46" t="s">
        <v>2006</v>
      </c>
      <c r="C695" s="34" t="s">
        <v>638</v>
      </c>
      <c r="D695" s="34" t="s">
        <v>2068</v>
      </c>
      <c r="E695" s="35" t="s">
        <v>1223</v>
      </c>
      <c r="F695" s="40" t="s">
        <v>2069</v>
      </c>
      <c r="G695" s="36">
        <v>1</v>
      </c>
      <c r="H695" s="34" t="s">
        <v>340</v>
      </c>
      <c r="I695" s="39"/>
    </row>
    <row r="696" spans="1:9" ht="43.2" x14ac:dyDescent="0.25">
      <c r="A696" s="46" t="s">
        <v>2070</v>
      </c>
      <c r="B696" s="46" t="s">
        <v>2006</v>
      </c>
      <c r="C696" s="34" t="s">
        <v>638</v>
      </c>
      <c r="D696" s="34" t="s">
        <v>2071</v>
      </c>
      <c r="E696" s="35" t="s">
        <v>666</v>
      </c>
      <c r="F696" s="40" t="s">
        <v>2072</v>
      </c>
      <c r="G696" s="36">
        <v>1</v>
      </c>
      <c r="H696" s="34" t="s">
        <v>340</v>
      </c>
      <c r="I696" s="39"/>
    </row>
    <row r="697" spans="1:9" ht="43.2" x14ac:dyDescent="0.25">
      <c r="A697" s="46" t="s">
        <v>2073</v>
      </c>
      <c r="B697" s="46" t="s">
        <v>2006</v>
      </c>
      <c r="C697" s="34" t="s">
        <v>638</v>
      </c>
      <c r="D697" s="34" t="s">
        <v>2049</v>
      </c>
      <c r="E697" s="35" t="s">
        <v>2074</v>
      </c>
      <c r="F697" s="40" t="s">
        <v>2075</v>
      </c>
      <c r="G697" s="36">
        <v>1</v>
      </c>
      <c r="H697" s="34" t="s">
        <v>340</v>
      </c>
      <c r="I697" s="39"/>
    </row>
    <row r="698" spans="1:9" ht="43.2" x14ac:dyDescent="0.25">
      <c r="A698" s="46" t="s">
        <v>2076</v>
      </c>
      <c r="B698" s="46" t="s">
        <v>2006</v>
      </c>
      <c r="C698" s="34" t="s">
        <v>638</v>
      </c>
      <c r="D698" s="34" t="s">
        <v>2077</v>
      </c>
      <c r="E698" s="35" t="s">
        <v>2074</v>
      </c>
      <c r="F698" s="40" t="s">
        <v>2078</v>
      </c>
      <c r="G698" s="36">
        <v>1</v>
      </c>
      <c r="H698" s="34" t="s">
        <v>340</v>
      </c>
      <c r="I698" s="39"/>
    </row>
    <row r="699" spans="1:9" ht="43.2" x14ac:dyDescent="0.25">
      <c r="A699" s="46" t="s">
        <v>2079</v>
      </c>
      <c r="B699" s="46" t="s">
        <v>2006</v>
      </c>
      <c r="C699" s="34" t="s">
        <v>638</v>
      </c>
      <c r="D699" s="34" t="s">
        <v>2080</v>
      </c>
      <c r="E699" s="35" t="s">
        <v>2074</v>
      </c>
      <c r="F699" s="40" t="s">
        <v>2075</v>
      </c>
      <c r="G699" s="36">
        <v>1</v>
      </c>
      <c r="H699" s="34" t="s">
        <v>340</v>
      </c>
      <c r="I699" s="39"/>
    </row>
    <row r="700" spans="1:9" ht="43.2" x14ac:dyDescent="0.25">
      <c r="A700" s="46" t="s">
        <v>2081</v>
      </c>
      <c r="B700" s="46" t="s">
        <v>2006</v>
      </c>
      <c r="C700" s="34" t="s">
        <v>638</v>
      </c>
      <c r="D700" s="34" t="s">
        <v>2082</v>
      </c>
      <c r="E700" s="35" t="s">
        <v>2074</v>
      </c>
      <c r="F700" s="40" t="s">
        <v>2083</v>
      </c>
      <c r="G700" s="36">
        <v>1</v>
      </c>
      <c r="H700" s="34" t="s">
        <v>340</v>
      </c>
      <c r="I700" s="39"/>
    </row>
    <row r="701" spans="1:9" ht="43.2" x14ac:dyDescent="0.25">
      <c r="A701" s="46" t="s">
        <v>2084</v>
      </c>
      <c r="B701" s="46" t="s">
        <v>2006</v>
      </c>
      <c r="C701" s="34" t="s">
        <v>638</v>
      </c>
      <c r="D701" s="34" t="s">
        <v>2085</v>
      </c>
      <c r="E701" s="35" t="s">
        <v>677</v>
      </c>
      <c r="F701" s="40" t="s">
        <v>2083</v>
      </c>
      <c r="G701" s="36">
        <v>1</v>
      </c>
      <c r="H701" s="34" t="s">
        <v>340</v>
      </c>
      <c r="I701" s="39"/>
    </row>
    <row r="702" spans="1:9" ht="43.2" x14ac:dyDescent="0.25">
      <c r="A702" s="46" t="s">
        <v>2086</v>
      </c>
      <c r="B702" s="46" t="s">
        <v>2006</v>
      </c>
      <c r="C702" s="34" t="s">
        <v>638</v>
      </c>
      <c r="D702" s="34" t="s">
        <v>2087</v>
      </c>
      <c r="E702" s="35" t="s">
        <v>677</v>
      </c>
      <c r="F702" s="40" t="s">
        <v>2083</v>
      </c>
      <c r="G702" s="36">
        <v>1</v>
      </c>
      <c r="H702" s="34" t="s">
        <v>340</v>
      </c>
      <c r="I702" s="39"/>
    </row>
    <row r="703" spans="1:9" ht="43.2" x14ac:dyDescent="0.25">
      <c r="A703" s="46" t="s">
        <v>2088</v>
      </c>
      <c r="B703" s="46" t="s">
        <v>2006</v>
      </c>
      <c r="C703" s="34" t="s">
        <v>638</v>
      </c>
      <c r="D703" s="34" t="s">
        <v>2089</v>
      </c>
      <c r="E703" s="35" t="s">
        <v>677</v>
      </c>
      <c r="F703" s="40" t="s">
        <v>2083</v>
      </c>
      <c r="G703" s="36">
        <v>1</v>
      </c>
      <c r="H703" s="34" t="s">
        <v>340</v>
      </c>
      <c r="I703" s="39"/>
    </row>
    <row r="704" spans="1:9" ht="43.2" x14ac:dyDescent="0.25">
      <c r="A704" s="46" t="s">
        <v>2090</v>
      </c>
      <c r="B704" s="46" t="s">
        <v>2006</v>
      </c>
      <c r="C704" s="34" t="s">
        <v>638</v>
      </c>
      <c r="D704" s="34" t="s">
        <v>2091</v>
      </c>
      <c r="E704" s="35" t="s">
        <v>677</v>
      </c>
      <c r="F704" s="40" t="s">
        <v>2083</v>
      </c>
      <c r="G704" s="36">
        <v>1</v>
      </c>
      <c r="H704" s="34" t="s">
        <v>340</v>
      </c>
      <c r="I704" s="39"/>
    </row>
    <row r="705" spans="1:9" ht="43.2" x14ac:dyDescent="0.25">
      <c r="A705" s="46" t="s">
        <v>2092</v>
      </c>
      <c r="B705" s="46" t="s">
        <v>2006</v>
      </c>
      <c r="C705" s="34" t="s">
        <v>638</v>
      </c>
      <c r="D705" s="34" t="s">
        <v>2093</v>
      </c>
      <c r="E705" s="35" t="s">
        <v>677</v>
      </c>
      <c r="F705" s="40" t="s">
        <v>2083</v>
      </c>
      <c r="G705" s="36">
        <v>1</v>
      </c>
      <c r="H705" s="34" t="s">
        <v>340</v>
      </c>
      <c r="I705" s="39"/>
    </row>
    <row r="706" spans="1:9" ht="43.2" x14ac:dyDescent="0.25">
      <c r="A706" s="46" t="s">
        <v>2094</v>
      </c>
      <c r="B706" s="46" t="s">
        <v>2006</v>
      </c>
      <c r="C706" s="34" t="s">
        <v>638</v>
      </c>
      <c r="D706" s="34" t="s">
        <v>2095</v>
      </c>
      <c r="E706" s="35" t="s">
        <v>677</v>
      </c>
      <c r="F706" s="40" t="s">
        <v>2083</v>
      </c>
      <c r="G706" s="36">
        <v>1</v>
      </c>
      <c r="H706" s="34" t="s">
        <v>340</v>
      </c>
      <c r="I706" s="39"/>
    </row>
    <row r="707" spans="1:9" ht="43.2" x14ac:dyDescent="0.25">
      <c r="A707" s="46" t="s">
        <v>2096</v>
      </c>
      <c r="B707" s="46" t="s">
        <v>2006</v>
      </c>
      <c r="C707" s="34" t="s">
        <v>638</v>
      </c>
      <c r="D707" s="34" t="s">
        <v>2097</v>
      </c>
      <c r="E707" s="35" t="s">
        <v>677</v>
      </c>
      <c r="F707" s="40" t="s">
        <v>2083</v>
      </c>
      <c r="G707" s="36">
        <v>1</v>
      </c>
      <c r="H707" s="34" t="s">
        <v>340</v>
      </c>
      <c r="I707" s="39"/>
    </row>
    <row r="708" spans="1:9" ht="43.2" x14ac:dyDescent="0.25">
      <c r="A708" s="46" t="s">
        <v>2098</v>
      </c>
      <c r="B708" s="46" t="s">
        <v>2006</v>
      </c>
      <c r="C708" s="34" t="s">
        <v>638</v>
      </c>
      <c r="D708" s="34" t="s">
        <v>2099</v>
      </c>
      <c r="E708" s="35" t="s">
        <v>677</v>
      </c>
      <c r="F708" s="40" t="s">
        <v>2083</v>
      </c>
      <c r="G708" s="36">
        <v>1</v>
      </c>
      <c r="H708" s="34" t="s">
        <v>340</v>
      </c>
      <c r="I708" s="39"/>
    </row>
    <row r="709" spans="1:9" ht="43.2" x14ac:dyDescent="0.25">
      <c r="A709" s="46" t="s">
        <v>2100</v>
      </c>
      <c r="B709" s="46" t="s">
        <v>2006</v>
      </c>
      <c r="C709" s="34" t="s">
        <v>638</v>
      </c>
      <c r="D709" s="34" t="s">
        <v>2101</v>
      </c>
      <c r="E709" s="35" t="s">
        <v>677</v>
      </c>
      <c r="F709" s="40" t="s">
        <v>2083</v>
      </c>
      <c r="G709" s="36">
        <v>1</v>
      </c>
      <c r="H709" s="34" t="s">
        <v>340</v>
      </c>
      <c r="I709" s="39"/>
    </row>
    <row r="710" spans="1:9" ht="43.2" x14ac:dyDescent="0.25">
      <c r="A710" s="46" t="s">
        <v>2102</v>
      </c>
      <c r="B710" s="46" t="s">
        <v>2006</v>
      </c>
      <c r="C710" s="34" t="s">
        <v>638</v>
      </c>
      <c r="D710" s="34" t="s">
        <v>2103</v>
      </c>
      <c r="E710" s="35" t="s">
        <v>677</v>
      </c>
      <c r="F710" s="40" t="s">
        <v>2083</v>
      </c>
      <c r="G710" s="36">
        <v>1</v>
      </c>
      <c r="H710" s="34" t="s">
        <v>340</v>
      </c>
      <c r="I710" s="39"/>
    </row>
    <row r="711" spans="1:9" ht="28.8" x14ac:dyDescent="0.25">
      <c r="A711" s="46" t="s">
        <v>2104</v>
      </c>
      <c r="B711" s="46" t="s">
        <v>2006</v>
      </c>
      <c r="C711" s="34" t="s">
        <v>838</v>
      </c>
      <c r="D711" s="34" t="s">
        <v>2105</v>
      </c>
      <c r="E711" s="34" t="s">
        <v>716</v>
      </c>
      <c r="F711" s="40" t="s">
        <v>841</v>
      </c>
      <c r="G711" s="36">
        <v>1</v>
      </c>
      <c r="H711" s="34" t="s">
        <v>340</v>
      </c>
      <c r="I711" s="39"/>
    </row>
    <row r="712" spans="1:9" ht="28.8" x14ac:dyDescent="0.25">
      <c r="A712" s="46" t="s">
        <v>2106</v>
      </c>
      <c r="B712" s="46" t="s">
        <v>2006</v>
      </c>
      <c r="C712" s="34" t="s">
        <v>838</v>
      </c>
      <c r="D712" s="34" t="s">
        <v>2107</v>
      </c>
      <c r="E712" s="34" t="s">
        <v>716</v>
      </c>
      <c r="F712" s="40" t="s">
        <v>841</v>
      </c>
      <c r="G712" s="36">
        <v>1</v>
      </c>
      <c r="H712" s="34" t="s">
        <v>340</v>
      </c>
      <c r="I712" s="39"/>
    </row>
    <row r="713" spans="1:9" x14ac:dyDescent="0.25">
      <c r="A713" s="49"/>
      <c r="B713" s="49"/>
      <c r="C713" s="42" t="s">
        <v>114</v>
      </c>
      <c r="D713" s="42"/>
      <c r="E713" s="42"/>
      <c r="F713" s="50"/>
      <c r="G713" s="45">
        <f>SUM(G669:G712)</f>
        <v>44</v>
      </c>
      <c r="H713" s="42"/>
      <c r="I713" s="47"/>
    </row>
  </sheetData>
  <autoFilter ref="A5:I713" xr:uid="{00000000-0009-0000-0000-000007000000}"/>
  <mergeCells count="12">
    <mergeCell ref="A1:I1"/>
    <mergeCell ref="A2:I2"/>
    <mergeCell ref="A4:E4"/>
    <mergeCell ref="G4:I4"/>
    <mergeCell ref="C5:D5"/>
    <mergeCell ref="A5:A6"/>
    <mergeCell ref="B5:B6"/>
    <mergeCell ref="E5:E6"/>
    <mergeCell ref="F5:F6"/>
    <mergeCell ref="G5:G6"/>
    <mergeCell ref="H5:H6"/>
    <mergeCell ref="I5:I6"/>
  </mergeCells>
  <phoneticPr fontId="21" type="noConversion"/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1"/>
  <sheetViews>
    <sheetView topLeftCell="A10" workbookViewId="0">
      <selection activeCell="E48" sqref="E48"/>
    </sheetView>
  </sheetViews>
  <sheetFormatPr defaultColWidth="9" defaultRowHeight="14.4" x14ac:dyDescent="0.25"/>
  <cols>
    <col min="1" max="1" width="5.33203125" style="1" customWidth="1"/>
    <col min="2" max="2" width="12" style="2" customWidth="1"/>
    <col min="3" max="3" width="7.44140625" style="2" customWidth="1"/>
    <col min="4" max="4" width="13.88671875" style="2" customWidth="1"/>
    <col min="5" max="5" width="9.44140625" style="2" customWidth="1"/>
    <col min="6" max="6" width="5.44140625" style="2" customWidth="1"/>
    <col min="7" max="7" width="9" style="3"/>
    <col min="8" max="8" width="9.109375" style="1" customWidth="1"/>
    <col min="9" max="9" width="9" style="1"/>
    <col min="10" max="10" width="7.77734375" style="2" customWidth="1"/>
    <col min="11" max="11" width="9" style="4" hidden="1" customWidth="1"/>
    <col min="12" max="12" width="11.6640625" style="4" hidden="1" customWidth="1"/>
    <col min="13" max="13" width="8.109375" style="4" hidden="1" customWidth="1"/>
    <col min="14" max="14" width="9.44140625" style="4" hidden="1" customWidth="1"/>
    <col min="15" max="16384" width="9" style="1"/>
  </cols>
  <sheetData>
    <row r="1" spans="1:14" ht="21.6" x14ac:dyDescent="0.4">
      <c r="A1" s="137" t="s">
        <v>69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4" ht="23.4" x14ac:dyDescent="0.4">
      <c r="A2" s="138" t="s">
        <v>70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14" ht="13.5" customHeight="1" x14ac:dyDescent="0.25">
      <c r="A3" s="5" t="s">
        <v>71</v>
      </c>
      <c r="B3" s="6"/>
      <c r="C3" s="6"/>
      <c r="D3" s="6"/>
      <c r="E3" s="6"/>
      <c r="F3" s="6"/>
      <c r="G3" s="7"/>
      <c r="H3" s="6"/>
      <c r="I3" s="6"/>
      <c r="J3" s="6"/>
    </row>
    <row r="4" spans="1:14" x14ac:dyDescent="0.25">
      <c r="A4" s="139" t="s">
        <v>72</v>
      </c>
      <c r="B4" s="139"/>
      <c r="C4" s="139"/>
      <c r="D4" s="8"/>
      <c r="E4" s="8"/>
      <c r="F4" s="140" t="s">
        <v>73</v>
      </c>
      <c r="G4" s="140"/>
      <c r="H4" s="140"/>
      <c r="I4" s="140"/>
      <c r="J4" s="140"/>
    </row>
    <row r="5" spans="1:14" ht="18.899999999999999" customHeight="1" x14ac:dyDescent="0.25">
      <c r="A5" s="9" t="s">
        <v>1</v>
      </c>
      <c r="B5" s="9" t="s">
        <v>2</v>
      </c>
      <c r="C5" s="9" t="s">
        <v>4</v>
      </c>
      <c r="D5" s="9" t="s">
        <v>2108</v>
      </c>
      <c r="E5" s="9" t="s">
        <v>2109</v>
      </c>
      <c r="F5" s="9" t="s">
        <v>5</v>
      </c>
      <c r="G5" s="10" t="s">
        <v>6</v>
      </c>
      <c r="H5" s="9" t="s">
        <v>75</v>
      </c>
      <c r="I5" s="9" t="s">
        <v>9</v>
      </c>
      <c r="J5" s="9" t="s">
        <v>2110</v>
      </c>
      <c r="K5" s="4" t="s">
        <v>76</v>
      </c>
      <c r="L5" s="4" t="s">
        <v>77</v>
      </c>
      <c r="M5" s="4" t="s">
        <v>78</v>
      </c>
      <c r="N5" s="4" t="s">
        <v>79</v>
      </c>
    </row>
    <row r="6" spans="1:14" ht="17.100000000000001" customHeight="1" x14ac:dyDescent="0.25">
      <c r="A6" s="9">
        <v>1</v>
      </c>
      <c r="B6" s="11" t="s">
        <v>2111</v>
      </c>
      <c r="C6" s="9" t="s">
        <v>2112</v>
      </c>
      <c r="D6" s="9" t="s">
        <v>2113</v>
      </c>
      <c r="E6" s="9" t="s">
        <v>2114</v>
      </c>
      <c r="F6" s="9" t="s">
        <v>2115</v>
      </c>
      <c r="G6" s="10">
        <f>2.3+1.9</f>
        <v>4.1999999999999993</v>
      </c>
      <c r="H6" s="9"/>
      <c r="I6" s="18"/>
      <c r="J6" s="19"/>
      <c r="K6" s="4">
        <v>1.6160000000000001</v>
      </c>
      <c r="L6" s="4">
        <f>G6*K6</f>
        <v>6.7871999999999995</v>
      </c>
      <c r="M6" s="4">
        <v>6.7000000000000004E-2</v>
      </c>
      <c r="N6" s="4">
        <f>M6*G6</f>
        <v>0.28139999999999998</v>
      </c>
    </row>
    <row r="7" spans="1:14" ht="17.100000000000001" customHeight="1" x14ac:dyDescent="0.25">
      <c r="A7" s="9">
        <v>2</v>
      </c>
      <c r="B7" s="11"/>
      <c r="C7" s="9" t="s">
        <v>2112</v>
      </c>
      <c r="D7" s="9" t="s">
        <v>2116</v>
      </c>
      <c r="E7" s="9" t="s">
        <v>2114</v>
      </c>
      <c r="F7" s="9" t="s">
        <v>2115</v>
      </c>
      <c r="G7" s="10">
        <f>9.6+3.1</f>
        <v>12.7</v>
      </c>
      <c r="H7" s="9"/>
      <c r="I7" s="18"/>
      <c r="J7" s="19"/>
      <c r="K7" s="4">
        <v>2.198</v>
      </c>
      <c r="L7" s="4">
        <f t="shared" ref="L7:L29" si="0">G7*K7</f>
        <v>27.914599999999997</v>
      </c>
      <c r="M7" s="4">
        <v>8.4000000000000005E-2</v>
      </c>
      <c r="N7" s="4">
        <f t="shared" ref="N7:N29" si="1">M7*G7</f>
        <v>1.0668</v>
      </c>
    </row>
    <row r="8" spans="1:14" ht="17.100000000000001" customHeight="1" x14ac:dyDescent="0.25">
      <c r="A8" s="9">
        <v>3</v>
      </c>
      <c r="B8" s="11"/>
      <c r="C8" s="9" t="s">
        <v>2112</v>
      </c>
      <c r="D8" s="9" t="s">
        <v>2117</v>
      </c>
      <c r="E8" s="9" t="s">
        <v>2114</v>
      </c>
      <c r="F8" s="9" t="s">
        <v>2115</v>
      </c>
      <c r="G8" s="10">
        <f>357.6</f>
        <v>357.6</v>
      </c>
      <c r="H8" s="9"/>
      <c r="I8" s="18"/>
      <c r="J8" s="19"/>
      <c r="K8" s="4">
        <v>3.2370000000000001</v>
      </c>
      <c r="L8" s="4">
        <f t="shared" si="0"/>
        <v>1157.5512000000001</v>
      </c>
      <c r="M8" s="4">
        <v>0.105</v>
      </c>
      <c r="N8" s="4">
        <f t="shared" si="1"/>
        <v>37.548000000000002</v>
      </c>
    </row>
    <row r="9" spans="1:14" ht="17.100000000000001" customHeight="1" x14ac:dyDescent="0.25">
      <c r="A9" s="9">
        <v>4</v>
      </c>
      <c r="B9" s="11"/>
      <c r="C9" s="9" t="s">
        <v>2112</v>
      </c>
      <c r="D9" s="9" t="s">
        <v>2118</v>
      </c>
      <c r="E9" s="9" t="s">
        <v>2114</v>
      </c>
      <c r="F9" s="9" t="s">
        <v>2115</v>
      </c>
      <c r="G9" s="10">
        <f>60.1</f>
        <v>60.1</v>
      </c>
      <c r="H9" s="9"/>
      <c r="I9" s="18"/>
      <c r="J9" s="19"/>
      <c r="K9" s="4">
        <v>5.415</v>
      </c>
      <c r="L9" s="4">
        <f t="shared" si="0"/>
        <v>325.44150000000002</v>
      </c>
      <c r="M9" s="4">
        <v>0.152</v>
      </c>
      <c r="N9" s="4">
        <f t="shared" si="1"/>
        <v>9.1351999999999993</v>
      </c>
    </row>
    <row r="10" spans="1:14" ht="17.100000000000001" customHeight="1" x14ac:dyDescent="0.25">
      <c r="A10" s="9">
        <v>5</v>
      </c>
      <c r="B10" s="11"/>
      <c r="C10" s="9" t="s">
        <v>2112</v>
      </c>
      <c r="D10" s="9" t="s">
        <v>2119</v>
      </c>
      <c r="E10" s="9" t="s">
        <v>2120</v>
      </c>
      <c r="F10" s="9" t="s">
        <v>2115</v>
      </c>
      <c r="G10" s="10">
        <f>541.4</f>
        <v>541.4</v>
      </c>
      <c r="H10" s="9"/>
      <c r="I10" s="18"/>
      <c r="J10" s="19"/>
      <c r="K10" s="4">
        <v>5.4370000000000003</v>
      </c>
      <c r="L10" s="4">
        <f t="shared" si="0"/>
        <v>2943.5918000000001</v>
      </c>
      <c r="M10" s="4">
        <v>0.189</v>
      </c>
      <c r="N10" s="4">
        <f t="shared" si="1"/>
        <v>102.32459999999999</v>
      </c>
    </row>
    <row r="11" spans="1:14" ht="17.100000000000001" customHeight="1" x14ac:dyDescent="0.25">
      <c r="A11" s="9">
        <v>6</v>
      </c>
      <c r="B11" s="11"/>
      <c r="C11" s="9" t="s">
        <v>2112</v>
      </c>
      <c r="D11" s="9" t="s">
        <v>2121</v>
      </c>
      <c r="E11" s="9" t="s">
        <v>2120</v>
      </c>
      <c r="F11" s="9" t="s">
        <v>2115</v>
      </c>
      <c r="G11" s="10">
        <f>126</f>
        <v>126</v>
      </c>
      <c r="H11" s="9"/>
      <c r="I11" s="18"/>
      <c r="J11" s="19"/>
      <c r="K11" s="4">
        <v>11.292999999999999</v>
      </c>
      <c r="L11" s="4">
        <f t="shared" si="0"/>
        <v>1422.9179999999999</v>
      </c>
      <c r="M11" s="4">
        <v>0.27900000000000003</v>
      </c>
      <c r="N11" s="4">
        <f t="shared" si="1"/>
        <v>35.154000000000003</v>
      </c>
    </row>
    <row r="12" spans="1:14" ht="17.100000000000001" customHeight="1" x14ac:dyDescent="0.25">
      <c r="A12" s="9">
        <v>7</v>
      </c>
      <c r="B12" s="11"/>
      <c r="C12" s="9" t="s">
        <v>2112</v>
      </c>
      <c r="D12" s="9" t="s">
        <v>2122</v>
      </c>
      <c r="E12" s="9" t="s">
        <v>2120</v>
      </c>
      <c r="F12" s="9" t="s">
        <v>2115</v>
      </c>
      <c r="G12" s="10">
        <f>19.1</f>
        <v>19.100000000000001</v>
      </c>
      <c r="H12" s="9"/>
      <c r="I12" s="18"/>
      <c r="J12" s="19"/>
      <c r="K12" s="4">
        <v>16.074999999999999</v>
      </c>
      <c r="L12" s="4">
        <f t="shared" si="0"/>
        <v>307.03250000000003</v>
      </c>
      <c r="M12" s="4">
        <v>0.35899999999999999</v>
      </c>
      <c r="N12" s="4">
        <f t="shared" si="1"/>
        <v>6.8569000000000004</v>
      </c>
    </row>
    <row r="13" spans="1:14" ht="17.100000000000001" customHeight="1" x14ac:dyDescent="0.25">
      <c r="A13" s="9">
        <v>8</v>
      </c>
      <c r="B13" s="11"/>
      <c r="C13" s="9" t="s">
        <v>2112</v>
      </c>
      <c r="D13" s="9" t="s">
        <v>2123</v>
      </c>
      <c r="E13" s="9" t="s">
        <v>2120</v>
      </c>
      <c r="F13" s="9" t="s">
        <v>2115</v>
      </c>
      <c r="G13" s="10">
        <v>145.5</v>
      </c>
      <c r="H13" s="9"/>
      <c r="I13" s="18"/>
      <c r="J13" s="19"/>
      <c r="K13" s="4">
        <v>28.263999999999999</v>
      </c>
      <c r="L13" s="4">
        <f t="shared" si="0"/>
        <v>4112.4120000000003</v>
      </c>
      <c r="M13" s="4">
        <v>0.52900000000000003</v>
      </c>
      <c r="N13" s="4">
        <f t="shared" si="1"/>
        <v>76.969500000000011</v>
      </c>
    </row>
    <row r="14" spans="1:14" ht="17.100000000000001" customHeight="1" x14ac:dyDescent="0.25">
      <c r="A14" s="9">
        <v>9</v>
      </c>
      <c r="B14" s="11" t="s">
        <v>2111</v>
      </c>
      <c r="C14" s="9" t="s">
        <v>2124</v>
      </c>
      <c r="D14" s="9" t="s">
        <v>2117</v>
      </c>
      <c r="E14" s="9" t="s">
        <v>2114</v>
      </c>
      <c r="F14" s="9" t="s">
        <v>2115</v>
      </c>
      <c r="G14" s="10">
        <f>200</f>
        <v>200</v>
      </c>
      <c r="H14" s="9"/>
      <c r="I14" s="18"/>
      <c r="J14" s="19"/>
      <c r="K14" s="4">
        <v>3.2370000000000001</v>
      </c>
      <c r="L14" s="4">
        <f t="shared" si="0"/>
        <v>647.4</v>
      </c>
      <c r="M14" s="4">
        <v>0.105</v>
      </c>
      <c r="N14" s="4">
        <f t="shared" si="1"/>
        <v>21</v>
      </c>
    </row>
    <row r="15" spans="1:14" ht="15.6" x14ac:dyDescent="0.25">
      <c r="A15" s="9">
        <v>10</v>
      </c>
      <c r="B15" s="12"/>
      <c r="C15" s="9" t="s">
        <v>2124</v>
      </c>
      <c r="D15" s="9" t="s">
        <v>2118</v>
      </c>
      <c r="E15" s="9" t="s">
        <v>2114</v>
      </c>
      <c r="F15" s="9" t="s">
        <v>2115</v>
      </c>
      <c r="G15" s="10">
        <f>200</f>
        <v>200</v>
      </c>
      <c r="H15" s="13"/>
      <c r="I15" s="18"/>
      <c r="J15" s="19"/>
      <c r="K15" s="4">
        <v>5.415</v>
      </c>
      <c r="L15" s="4">
        <f t="shared" si="0"/>
        <v>1083</v>
      </c>
      <c r="M15" s="4">
        <v>0.152</v>
      </c>
      <c r="N15" s="4">
        <f t="shared" si="1"/>
        <v>30.4</v>
      </c>
    </row>
    <row r="16" spans="1:14" ht="15.6" x14ac:dyDescent="0.25">
      <c r="A16" s="9">
        <v>11</v>
      </c>
      <c r="B16" s="12"/>
      <c r="C16" s="9" t="s">
        <v>2124</v>
      </c>
      <c r="D16" s="9" t="s">
        <v>2119</v>
      </c>
      <c r="E16" s="9" t="s">
        <v>2120</v>
      </c>
      <c r="F16" s="9" t="s">
        <v>2115</v>
      </c>
      <c r="G16" s="10">
        <f>100</f>
        <v>100</v>
      </c>
      <c r="H16" s="13"/>
      <c r="I16" s="18"/>
      <c r="J16" s="19"/>
      <c r="K16" s="4">
        <v>5.4370000000000003</v>
      </c>
      <c r="L16" s="4">
        <f t="shared" si="0"/>
        <v>543.70000000000005</v>
      </c>
      <c r="M16" s="4">
        <v>0.189</v>
      </c>
      <c r="N16" s="4">
        <f t="shared" si="1"/>
        <v>18.899999999999999</v>
      </c>
    </row>
    <row r="17" spans="1:14" ht="17.100000000000001" customHeight="1" x14ac:dyDescent="0.25">
      <c r="A17" s="9">
        <v>12</v>
      </c>
      <c r="B17" s="9"/>
      <c r="C17" s="9" t="s">
        <v>2124</v>
      </c>
      <c r="D17" s="9" t="s">
        <v>2121</v>
      </c>
      <c r="E17" s="9" t="s">
        <v>2120</v>
      </c>
      <c r="F17" s="9" t="s">
        <v>2115</v>
      </c>
      <c r="G17" s="10">
        <f>400</f>
        <v>400</v>
      </c>
      <c r="H17" s="13"/>
      <c r="I17" s="18"/>
      <c r="J17" s="19"/>
      <c r="K17" s="4">
        <v>11.292999999999999</v>
      </c>
      <c r="L17" s="4">
        <f t="shared" si="0"/>
        <v>4517.2</v>
      </c>
      <c r="M17" s="4">
        <v>0.27900000000000003</v>
      </c>
      <c r="N17" s="4">
        <f t="shared" si="1"/>
        <v>111.60000000000001</v>
      </c>
    </row>
    <row r="18" spans="1:14" ht="17.100000000000001" customHeight="1" x14ac:dyDescent="0.25">
      <c r="A18" s="9">
        <v>13</v>
      </c>
      <c r="B18" s="9"/>
      <c r="C18" s="9" t="s">
        <v>2124</v>
      </c>
      <c r="D18" s="9" t="s">
        <v>2122</v>
      </c>
      <c r="E18" s="9" t="s">
        <v>2120</v>
      </c>
      <c r="F18" s="9" t="s">
        <v>2115</v>
      </c>
      <c r="G18" s="10">
        <f>420</f>
        <v>420</v>
      </c>
      <c r="H18" s="13"/>
      <c r="I18" s="18"/>
      <c r="J18" s="19"/>
      <c r="K18" s="4">
        <v>16.074999999999999</v>
      </c>
      <c r="L18" s="4">
        <f t="shared" si="0"/>
        <v>6751.5</v>
      </c>
      <c r="M18" s="4">
        <v>0.35899999999999999</v>
      </c>
      <c r="N18" s="4">
        <f t="shared" si="1"/>
        <v>150.78</v>
      </c>
    </row>
    <row r="19" spans="1:14" ht="17.100000000000001" customHeight="1" x14ac:dyDescent="0.25">
      <c r="A19" s="9">
        <v>14</v>
      </c>
      <c r="B19" s="9"/>
      <c r="C19" s="9" t="s">
        <v>2124</v>
      </c>
      <c r="D19" s="9" t="s">
        <v>2125</v>
      </c>
      <c r="E19" s="9" t="s">
        <v>2120</v>
      </c>
      <c r="F19" s="9" t="s">
        <v>2115</v>
      </c>
      <c r="G19" s="10">
        <f>20</f>
        <v>20</v>
      </c>
      <c r="H19" s="13"/>
      <c r="I19" s="18"/>
      <c r="J19" s="19"/>
      <c r="K19" s="4">
        <v>21.766999999999999</v>
      </c>
      <c r="L19" s="4">
        <f t="shared" si="0"/>
        <v>435.34</v>
      </c>
      <c r="M19" s="4">
        <v>0.44400000000000001</v>
      </c>
      <c r="N19" s="4">
        <f t="shared" si="1"/>
        <v>8.8800000000000008</v>
      </c>
    </row>
    <row r="20" spans="1:14" ht="17.100000000000001" customHeight="1" x14ac:dyDescent="0.25">
      <c r="A20" s="9">
        <v>15</v>
      </c>
      <c r="B20" s="9"/>
      <c r="C20" s="9" t="s">
        <v>2124</v>
      </c>
      <c r="D20" s="9" t="s">
        <v>2123</v>
      </c>
      <c r="E20" s="9" t="s">
        <v>2120</v>
      </c>
      <c r="F20" s="9" t="s">
        <v>2115</v>
      </c>
      <c r="G20" s="10">
        <f>200</f>
        <v>200</v>
      </c>
      <c r="H20" s="13"/>
      <c r="I20" s="18"/>
      <c r="J20" s="19"/>
      <c r="K20" s="4">
        <v>28.263999999999999</v>
      </c>
      <c r="L20" s="4">
        <f t="shared" si="0"/>
        <v>5652.8</v>
      </c>
      <c r="M20" s="4">
        <v>0.52900000000000003</v>
      </c>
      <c r="N20" s="4">
        <f t="shared" si="1"/>
        <v>105.80000000000001</v>
      </c>
    </row>
    <row r="21" spans="1:14" ht="17.100000000000001" customHeight="1" x14ac:dyDescent="0.25">
      <c r="A21" s="9">
        <v>16</v>
      </c>
      <c r="B21" s="14"/>
      <c r="C21" s="9" t="s">
        <v>2124</v>
      </c>
      <c r="D21" s="9" t="s">
        <v>2126</v>
      </c>
      <c r="E21" s="9" t="s">
        <v>2120</v>
      </c>
      <c r="F21" s="9" t="s">
        <v>2115</v>
      </c>
      <c r="G21" s="10">
        <f>200</f>
        <v>200</v>
      </c>
      <c r="H21" s="13"/>
      <c r="I21" s="18"/>
      <c r="J21" s="19"/>
      <c r="K21" s="4">
        <v>42.548999999999999</v>
      </c>
      <c r="L21" s="4">
        <f t="shared" si="0"/>
        <v>8509.7999999999993</v>
      </c>
      <c r="M21" s="4">
        <v>0.68799999999999994</v>
      </c>
      <c r="N21" s="4">
        <f t="shared" si="1"/>
        <v>137.6</v>
      </c>
    </row>
    <row r="22" spans="1:14" ht="17.100000000000001" customHeight="1" x14ac:dyDescent="0.25">
      <c r="A22" s="9">
        <v>17</v>
      </c>
      <c r="B22" s="14" t="s">
        <v>2111</v>
      </c>
      <c r="C22" s="9" t="s">
        <v>2127</v>
      </c>
      <c r="D22" s="9" t="s">
        <v>2128</v>
      </c>
      <c r="E22" s="9"/>
      <c r="F22" s="9" t="s">
        <v>2115</v>
      </c>
      <c r="G22" s="10">
        <f>5+5</f>
        <v>10</v>
      </c>
      <c r="H22" s="13"/>
      <c r="I22" s="20"/>
      <c r="J22" s="19"/>
      <c r="K22" s="4">
        <v>2.294</v>
      </c>
      <c r="L22" s="4">
        <f t="shared" si="0"/>
        <v>22.94</v>
      </c>
      <c r="M22" s="4">
        <v>0.107</v>
      </c>
      <c r="N22" s="4">
        <f t="shared" si="1"/>
        <v>1.07</v>
      </c>
    </row>
    <row r="23" spans="1:14" ht="17.100000000000001" customHeight="1" x14ac:dyDescent="0.25">
      <c r="A23" s="9">
        <v>18</v>
      </c>
      <c r="B23" s="14"/>
      <c r="C23" s="9" t="s">
        <v>2127</v>
      </c>
      <c r="D23" s="9" t="s">
        <v>2129</v>
      </c>
      <c r="E23" s="9"/>
      <c r="F23" s="9" t="s">
        <v>2115</v>
      </c>
      <c r="G23" s="10">
        <f>10</f>
        <v>10</v>
      </c>
      <c r="H23" s="13"/>
      <c r="I23" s="20"/>
      <c r="J23" s="19"/>
      <c r="K23" s="4">
        <v>3.1070000000000002</v>
      </c>
      <c r="L23" s="4">
        <f t="shared" si="0"/>
        <v>31.07</v>
      </c>
      <c r="M23" s="4">
        <v>0.14099999999999999</v>
      </c>
      <c r="N23" s="4">
        <f t="shared" si="1"/>
        <v>1.41</v>
      </c>
    </row>
    <row r="24" spans="1:14" ht="17.100000000000001" customHeight="1" x14ac:dyDescent="0.25">
      <c r="A24" s="9">
        <v>19</v>
      </c>
      <c r="B24" s="9"/>
      <c r="C24" s="9" t="s">
        <v>2127</v>
      </c>
      <c r="D24" s="9" t="s">
        <v>2130</v>
      </c>
      <c r="E24" s="9"/>
      <c r="F24" s="9" t="s">
        <v>2115</v>
      </c>
      <c r="G24" s="10">
        <f>100+60</f>
        <v>160</v>
      </c>
      <c r="H24" s="13"/>
      <c r="I24" s="20"/>
      <c r="J24" s="19"/>
      <c r="K24" s="4">
        <v>5.2279999999999998</v>
      </c>
      <c r="L24" s="4">
        <f t="shared" si="0"/>
        <v>836.48</v>
      </c>
      <c r="M24" s="4">
        <v>0.17899999999999999</v>
      </c>
      <c r="N24" s="4">
        <f t="shared" si="1"/>
        <v>28.64</v>
      </c>
    </row>
    <row r="25" spans="1:14" ht="17.100000000000001" customHeight="1" x14ac:dyDescent="0.25">
      <c r="A25" s="9">
        <v>20</v>
      </c>
      <c r="B25" s="9"/>
      <c r="C25" s="9" t="s">
        <v>2127</v>
      </c>
      <c r="D25" s="9" t="s">
        <v>2131</v>
      </c>
      <c r="E25" s="9"/>
      <c r="F25" s="9" t="s">
        <v>2115</v>
      </c>
      <c r="G25" s="10">
        <f>60</f>
        <v>60</v>
      </c>
      <c r="H25" s="13"/>
      <c r="I25" s="20"/>
      <c r="J25" s="19"/>
      <c r="K25" s="4">
        <v>7.1029999999999998</v>
      </c>
      <c r="L25" s="4">
        <f t="shared" si="0"/>
        <v>426.18</v>
      </c>
      <c r="M25" s="4">
        <v>0.23899999999999999</v>
      </c>
      <c r="N25" s="4">
        <f t="shared" si="1"/>
        <v>14.34</v>
      </c>
    </row>
    <row r="26" spans="1:14" ht="17.100000000000001" customHeight="1" x14ac:dyDescent="0.25">
      <c r="A26" s="9">
        <v>21</v>
      </c>
      <c r="B26" s="9"/>
      <c r="C26" s="9" t="s">
        <v>2127</v>
      </c>
      <c r="D26" s="9" t="s">
        <v>2132</v>
      </c>
      <c r="E26" s="9"/>
      <c r="F26" s="9" t="s">
        <v>2115</v>
      </c>
      <c r="G26" s="10">
        <f>10</f>
        <v>10</v>
      </c>
      <c r="H26" s="13"/>
      <c r="I26" s="20"/>
      <c r="J26" s="19"/>
      <c r="K26" s="4">
        <v>10.851000000000001</v>
      </c>
      <c r="L26" s="4">
        <f t="shared" si="0"/>
        <v>108.51</v>
      </c>
      <c r="M26" s="4">
        <v>0.35799999999999998</v>
      </c>
      <c r="N26" s="4">
        <f t="shared" si="1"/>
        <v>3.58</v>
      </c>
    </row>
    <row r="27" spans="1:14" ht="15.6" x14ac:dyDescent="0.25">
      <c r="A27" s="9">
        <v>22</v>
      </c>
      <c r="B27" s="9"/>
      <c r="C27" s="9" t="s">
        <v>2127</v>
      </c>
      <c r="D27" s="9" t="s">
        <v>2133</v>
      </c>
      <c r="E27" s="9"/>
      <c r="F27" s="9" t="s">
        <v>2115</v>
      </c>
      <c r="G27" s="10">
        <f>40+50</f>
        <v>90</v>
      </c>
      <c r="H27" s="9"/>
      <c r="I27" s="9"/>
      <c r="J27" s="19"/>
      <c r="K27" s="4">
        <v>14.260999999999999</v>
      </c>
      <c r="L27" s="4">
        <f t="shared" si="0"/>
        <v>1283.49</v>
      </c>
      <c r="M27" s="4">
        <v>0.41799999999999998</v>
      </c>
      <c r="N27" s="4">
        <f t="shared" si="1"/>
        <v>37.619999999999997</v>
      </c>
    </row>
    <row r="28" spans="1:14" ht="15.6" x14ac:dyDescent="0.25">
      <c r="A28" s="9">
        <v>23</v>
      </c>
      <c r="B28" s="9"/>
      <c r="C28" s="9" t="s">
        <v>2127</v>
      </c>
      <c r="D28" s="9" t="s">
        <v>2134</v>
      </c>
      <c r="E28" s="9"/>
      <c r="F28" s="9" t="s">
        <v>2115</v>
      </c>
      <c r="G28" s="10">
        <f>10</f>
        <v>10</v>
      </c>
      <c r="H28" s="9"/>
      <c r="I28" s="9"/>
      <c r="J28" s="19"/>
      <c r="K28" s="4">
        <v>20.099</v>
      </c>
      <c r="L28" s="4">
        <f t="shared" si="0"/>
        <v>200.99</v>
      </c>
      <c r="M28" s="4">
        <v>0.52800000000000002</v>
      </c>
      <c r="N28" s="4">
        <f t="shared" si="1"/>
        <v>5.28</v>
      </c>
    </row>
    <row r="29" spans="1:14" ht="15.6" x14ac:dyDescent="0.25">
      <c r="A29" s="9">
        <v>24</v>
      </c>
      <c r="B29" s="15"/>
      <c r="C29" s="9" t="s">
        <v>2127</v>
      </c>
      <c r="D29" s="9" t="s">
        <v>2135</v>
      </c>
      <c r="E29" s="15"/>
      <c r="F29" s="9" t="s">
        <v>2115</v>
      </c>
      <c r="G29" s="16">
        <f>20</f>
        <v>20</v>
      </c>
      <c r="H29" s="17"/>
      <c r="I29" s="17"/>
      <c r="J29" s="15"/>
      <c r="K29" s="4">
        <v>31.516999999999999</v>
      </c>
      <c r="L29" s="4">
        <f t="shared" si="0"/>
        <v>630.34</v>
      </c>
      <c r="M29" s="4">
        <v>0.68799999999999994</v>
      </c>
      <c r="N29" s="4">
        <f t="shared" si="1"/>
        <v>13.759999999999998</v>
      </c>
    </row>
    <row r="30" spans="1:14" ht="38.25" customHeight="1" x14ac:dyDescent="0.25">
      <c r="A30" s="152" t="s">
        <v>2136</v>
      </c>
      <c r="B30" s="153"/>
      <c r="C30" s="153"/>
      <c r="D30" s="153"/>
      <c r="E30" s="153"/>
      <c r="F30" s="153"/>
      <c r="G30" s="153"/>
      <c r="H30" s="153"/>
      <c r="I30" s="153"/>
      <c r="J30" s="153"/>
      <c r="L30" s="4">
        <f>SUM(L6:L29)</f>
        <v>41984.388800000001</v>
      </c>
      <c r="N30" s="4">
        <f>SUM(N6:N29)</f>
        <v>959.99640000000011</v>
      </c>
    </row>
    <row r="31" spans="1:14" ht="21.75" customHeight="1" x14ac:dyDescent="0.25">
      <c r="A31" s="151"/>
      <c r="B31" s="151"/>
      <c r="C31" s="151"/>
      <c r="D31" s="151"/>
      <c r="E31" s="151"/>
      <c r="F31" s="151"/>
      <c r="G31" s="151"/>
      <c r="H31" s="151"/>
      <c r="I31" s="151"/>
      <c r="J31" s="151"/>
    </row>
  </sheetData>
  <mergeCells count="6">
    <mergeCell ref="A31:J31"/>
    <mergeCell ref="A1:J1"/>
    <mergeCell ref="A2:J2"/>
    <mergeCell ref="A4:C4"/>
    <mergeCell ref="F4:J4"/>
    <mergeCell ref="A30:J30"/>
  </mergeCells>
  <phoneticPr fontId="21" type="noConversion"/>
  <pageMargins left="0.7" right="0.7" top="0.75" bottom="0.75" header="0.3" footer="0.3"/>
  <pageSetup paperSize="9" orientation="portrait"/>
  <ignoredErrors>
    <ignoredError sqref="G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2</vt:i4>
      </vt:variant>
    </vt:vector>
  </HeadingPairs>
  <TitlesOfParts>
    <vt:vector size="10" baseType="lpstr">
      <vt:lpstr>清单明细</vt:lpstr>
      <vt:lpstr>阀门</vt:lpstr>
      <vt:lpstr>碳钢管件</vt:lpstr>
      <vt:lpstr>垫片</vt:lpstr>
      <vt:lpstr>螺栓</vt:lpstr>
      <vt:lpstr>材料统计汇总表</vt:lpstr>
      <vt:lpstr>特殊件汇总表</vt:lpstr>
      <vt:lpstr>工艺管道</vt:lpstr>
      <vt:lpstr>工艺管道!Print_Area</vt:lpstr>
      <vt:lpstr>清单明细!Print_Area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xzbxiao00@outlook.com</cp:lastModifiedBy>
  <cp:lastPrinted>2021-08-19T02:21:00Z</cp:lastPrinted>
  <dcterms:created xsi:type="dcterms:W3CDTF">2019-10-07T03:05:00Z</dcterms:created>
  <dcterms:modified xsi:type="dcterms:W3CDTF">2023-11-14T23:53:59Z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38E703EE775B422E97DE1CCA0DD26042</vt:lpwstr>
  </property>
</Properties>
</file>